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51196F13-6AD0-C1B8-E2B4-A1F9AE17003E}"/>
  <workbookPr codeName="ЭтаКнига" defaultThemeVersion="124226"/>
  <bookViews>
    <workbookView xWindow="0" yWindow="0" windowWidth="17400" windowHeight="12330" tabRatio="500" activeTab="4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Раздел5!$A$1:$Q$174</definedName>
  </definedNames>
  <calcPr calcId="125725"/>
</workbook>
</file>

<file path=xl/calcChain.xml><?xml version="1.0" encoding="utf-8"?>
<calcChain xmlns="http://schemas.openxmlformats.org/spreadsheetml/2006/main">
  <c r="C5" i="8"/>
  <c r="F8" i="7"/>
  <c r="F26"/>
  <c r="F9"/>
  <c r="F10"/>
  <c r="F11"/>
  <c r="F12"/>
  <c r="F13"/>
  <c r="F14"/>
  <c r="F15"/>
  <c r="F16"/>
  <c r="F17"/>
  <c r="F18"/>
  <c r="F19"/>
  <c r="F20"/>
  <c r="F21"/>
  <c r="F22"/>
  <c r="F23"/>
  <c r="F24"/>
  <c r="F25"/>
  <c r="C26"/>
  <c r="D26"/>
  <c r="E26"/>
  <c r="G26"/>
  <c r="H26"/>
  <c r="I26"/>
  <c r="H9" i="6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C141"/>
  <c r="C8"/>
  <c r="D141"/>
  <c r="E141"/>
  <c r="E8"/>
  <c r="F141"/>
  <c r="G141"/>
  <c r="G8"/>
  <c r="I141"/>
  <c r="I8"/>
  <c r="J141"/>
  <c r="J8"/>
  <c r="K141"/>
  <c r="K8"/>
  <c r="L141"/>
  <c r="L8"/>
  <c r="M141"/>
  <c r="M8"/>
  <c r="N141"/>
  <c r="N8"/>
  <c r="O141"/>
  <c r="O8"/>
  <c r="P141"/>
  <c r="P8"/>
  <c r="Q141"/>
  <c r="Q8"/>
  <c r="H142"/>
  <c r="H141"/>
  <c r="H143"/>
  <c r="C144"/>
  <c r="D144"/>
  <c r="D8"/>
  <c r="E144"/>
  <c r="F144"/>
  <c r="F8"/>
  <c r="G144"/>
  <c r="I144"/>
  <c r="J144"/>
  <c r="K144"/>
  <c r="L144"/>
  <c r="M144"/>
  <c r="N144"/>
  <c r="O144"/>
  <c r="P144"/>
  <c r="Q144"/>
  <c r="H145"/>
  <c r="H144"/>
  <c r="H146"/>
  <c r="H147"/>
  <c r="H148"/>
  <c r="H149"/>
  <c r="H150"/>
  <c r="H151"/>
  <c r="H152"/>
  <c r="C153"/>
  <c r="D153"/>
  <c r="E153"/>
  <c r="F153"/>
  <c r="G153"/>
  <c r="I153"/>
  <c r="J153"/>
  <c r="K153"/>
  <c r="L153"/>
  <c r="M153"/>
  <c r="N153"/>
  <c r="O153"/>
  <c r="P153"/>
  <c r="Q153"/>
  <c r="H154"/>
  <c r="H153"/>
  <c r="H155"/>
  <c r="H156"/>
  <c r="H157"/>
  <c r="H158"/>
  <c r="H159"/>
  <c r="H160"/>
  <c r="H161"/>
  <c r="H162"/>
  <c r="H163"/>
  <c r="C164"/>
  <c r="D164"/>
  <c r="O164"/>
  <c r="P164"/>
  <c r="Q164"/>
  <c r="H171"/>
  <c r="D8" i="5"/>
  <c r="E8"/>
  <c r="F8"/>
  <c r="G8"/>
  <c r="I8"/>
  <c r="C9"/>
  <c r="C10"/>
  <c r="H10"/>
  <c r="H8"/>
  <c r="C11"/>
  <c r="H11"/>
  <c r="C12"/>
  <c r="H12"/>
  <c r="C13"/>
  <c r="H13"/>
  <c r="C14"/>
  <c r="H14"/>
  <c r="C15"/>
  <c r="H15"/>
  <c r="D8" i="4"/>
  <c r="D7"/>
  <c r="F8"/>
  <c r="F7"/>
  <c r="J8"/>
  <c r="J7"/>
  <c r="N8"/>
  <c r="N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D31"/>
  <c r="E31"/>
  <c r="E8"/>
  <c r="E7"/>
  <c r="F31"/>
  <c r="G31"/>
  <c r="G8"/>
  <c r="G7"/>
  <c r="H31"/>
  <c r="H8"/>
  <c r="H7"/>
  <c r="I31"/>
  <c r="I8"/>
  <c r="I7"/>
  <c r="J31"/>
  <c r="K31"/>
  <c r="K8"/>
  <c r="K7"/>
  <c r="L31"/>
  <c r="L8"/>
  <c r="L7"/>
  <c r="M31"/>
  <c r="M8"/>
  <c r="M7"/>
  <c r="N31"/>
  <c r="C32"/>
  <c r="C31"/>
  <c r="C8"/>
  <c r="C33"/>
  <c r="C34"/>
  <c r="C35"/>
  <c r="C36"/>
  <c r="D37"/>
  <c r="C37"/>
  <c r="E37"/>
  <c r="F37"/>
  <c r="G37"/>
  <c r="J37"/>
  <c r="K37"/>
  <c r="L37"/>
  <c r="C38"/>
  <c r="C39"/>
  <c r="C40"/>
  <c r="C41"/>
  <c r="C42"/>
  <c r="C8" i="3"/>
  <c r="E8"/>
  <c r="F8"/>
  <c r="G8"/>
  <c r="H8"/>
  <c r="I8"/>
  <c r="J8"/>
  <c r="K8"/>
  <c r="S8" i="6"/>
  <c r="L8" i="3"/>
  <c r="M8"/>
  <c r="N8"/>
  <c r="O8"/>
  <c r="P8"/>
  <c r="Q8"/>
  <c r="D9"/>
  <c r="D10"/>
  <c r="D8"/>
  <c r="R8" i="6"/>
  <c r="D11" i="3"/>
  <c r="D12"/>
  <c r="D13"/>
  <c r="D14"/>
  <c r="D15"/>
  <c r="D16"/>
  <c r="D17"/>
  <c r="D18"/>
  <c r="D19"/>
  <c r="D20"/>
  <c r="D21"/>
  <c r="D22"/>
  <c r="D23"/>
  <c r="D24"/>
  <c r="D25"/>
  <c r="D26"/>
  <c r="D27"/>
  <c r="L27"/>
  <c r="D7" i="2"/>
  <c r="E7"/>
  <c r="F7"/>
  <c r="G7"/>
  <c r="H7"/>
  <c r="I7"/>
  <c r="J7"/>
  <c r="K7"/>
  <c r="L7"/>
  <c r="M7"/>
  <c r="C8"/>
  <c r="C9"/>
  <c r="C10"/>
  <c r="C11"/>
  <c r="C12"/>
  <c r="C13"/>
  <c r="C14"/>
  <c r="C7"/>
  <c r="C15"/>
  <c r="C16"/>
  <c r="C17"/>
  <c r="C18"/>
  <c r="C19"/>
  <c r="C20"/>
  <c r="C21"/>
  <c r="C7" i="4"/>
  <c r="H8" i="6"/>
  <c r="H9" i="5"/>
  <c r="C8"/>
</calcChain>
</file>

<file path=xl/sharedStrings.xml><?xml version="1.0" encoding="utf-8"?>
<sst xmlns="http://schemas.openxmlformats.org/spreadsheetml/2006/main" count="624" uniqueCount="422">
  <si>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</si>
  <si>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</si>
  <si>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</si>
  <si>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</si>
  <si>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</si>
  <si>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</si>
  <si>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</si>
  <si>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</si>
  <si>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</si>
  <si>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</si>
  <si>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</si>
  <si>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</si>
  <si>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</si>
  <si>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</si>
  <si>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</si>
  <si>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</si>
  <si>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</si>
  <si>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</si>
  <si>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</si>
  <si>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</si>
  <si>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</si>
  <si>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</si>
  <si>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</si>
  <si>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</si>
  <si>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</si>
  <si>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</si>
  <si>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</si>
  <si>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</si>
  <si>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</si>
  <si>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</si>
  <si>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</si>
  <si>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</si>
  <si>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</si>
  <si>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</si>
  <si>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</si>
  <si>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</si>
  <si>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</si>
  <si>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</si>
  <si>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</si>
  <si>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</si>
  <si>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</si>
  <si>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</si>
  <si>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</si>
  <si>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</si>
  <si>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</si>
  <si>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</si>
  <si>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</si>
  <si>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</si>
  <si>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</si>
  <si>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</si>
  <si>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</si>
  <si>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</si>
  <si>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</si>
  <si>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</si>
  <si>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</si>
  <si>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</si>
  <si>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</si>
  <si>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</si>
  <si>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</si>
  <si>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</si>
  <si>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</si>
  <si>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</si>
  <si>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</si>
  <si>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</si>
  <si>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</si>
  <si>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</si>
  <si>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</si>
  <si>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</si>
  <si>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</si>
  <si>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</si>
  <si>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</si>
  <si>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</si>
  <si>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</si>
  <si>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</si>
  <si>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</si>
  <si>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</si>
  <si>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</si>
  <si>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</si>
  <si>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</si>
  <si>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  <charset val="204"/>
      </rPr>
      <t>Площадь плоскостных спортивных сооружений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</si>
  <si>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</si>
  <si>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</si>
  <si>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</si>
  <si>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  <charset val="204"/>
      </rPr>
      <t xml:space="preserve">- (24 х 12 м) и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18 х 9 м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</si>
  <si>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спортивных залов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</si>
  <si>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</si>
  <si>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</si>
  <si>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</si>
  <si>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</si>
  <si>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</si>
  <si>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</si>
  <si>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  <charset val="204"/>
      </rPr>
      <t>Площадь зеркала воды плавательных бассейнов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</si>
  <si>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</si>
  <si>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</si>
  <si>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</si>
  <si>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</si>
  <si>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</si>
  <si>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</si>
  <si>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</si>
  <si>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</si>
  <si>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  <charset val="204"/>
      </rPr>
      <t xml:space="preserve">- дистанция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велодорожка</t>
    </r>
    <r>
      <rPr>
        <b/>
        <sz val="10"/>
        <rFont val="Arial"/>
        <family val="2"/>
        <charset val="204"/>
      </rPr>
      <t>)</t>
    </r>
  </si>
  <si>
    <t>- площадка с тренажерами</t>
  </si>
  <si>
    <r>
      <rPr>
        <sz val="10"/>
        <rFont val="Arial"/>
        <family val="2"/>
        <charset val="204"/>
      </rPr>
      <t xml:space="preserve">- каток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сезонный</t>
    </r>
    <r>
      <rPr>
        <b/>
        <sz val="10"/>
        <rFont val="Arial"/>
        <family val="2"/>
        <charset val="204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</si>
  <si>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</si>
  <si>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</si>
  <si>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</si>
  <si>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</si>
  <si>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</si>
  <si>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</si>
  <si>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</si>
  <si>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</si>
  <si>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</si>
  <si>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</si>
  <si>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</si>
  <si>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</si>
  <si>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</si>
  <si>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</si>
  <si>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</si>
  <si>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</si>
  <si>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</si>
  <si>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</si>
  <si>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</si>
  <si>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</si>
  <si>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</si>
  <si>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</si>
  <si>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</si>
  <si>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</si>
  <si>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</si>
  <si>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</si>
  <si>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</si>
  <si>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</si>
  <si>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</si>
  <si>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</si>
  <si>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</si>
  <si>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</si>
  <si>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</si>
  <si>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</si>
  <si>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</si>
  <si>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</si>
  <si>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</si>
  <si>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</si>
  <si>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</si>
  <si>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</si>
  <si>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</si>
  <si>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</si>
  <si>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</si>
  <si>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</si>
  <si>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</si>
  <si>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</si>
  <si>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</si>
  <si>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</si>
  <si>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</si>
  <si>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</si>
  <si>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</si>
  <si>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</si>
  <si>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</si>
  <si>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</si>
  <si>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</si>
  <si>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</si>
  <si>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</si>
  <si>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</si>
  <si>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</si>
  <si>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</si>
  <si>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</si>
  <si>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</si>
  <si>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</si>
  <si>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</si>
  <si>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</si>
  <si>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</si>
  <si>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</si>
  <si>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</si>
  <si>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</si>
  <si>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</si>
  <si>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</si>
  <si>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</si>
  <si>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</si>
  <si>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</si>
  <si>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</si>
  <si>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</si>
  <si>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</si>
  <si>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</si>
  <si>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</si>
  <si>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</si>
  <si>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</si>
  <si>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</si>
  <si>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</si>
  <si>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</si>
  <si>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</si>
  <si>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</si>
  <si>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</si>
  <si>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</si>
  <si>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</si>
  <si>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</si>
  <si>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</si>
  <si>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</si>
  <si>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</si>
  <si>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</si>
  <si>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</si>
  <si>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</si>
  <si>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</si>
  <si>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</si>
  <si>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</si>
  <si>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</si>
  <si>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</si>
  <si>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</si>
  <si>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</si>
  <si>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</si>
  <si>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</si>
  <si>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</si>
  <si>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</si>
  <si>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</si>
  <si>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</si>
  <si>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</si>
  <si>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</si>
  <si>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</si>
  <si>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</si>
  <si>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</si>
  <si>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</si>
  <si>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</si>
  <si>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</si>
  <si>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</si>
  <si>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</si>
  <si>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</si>
  <si>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</si>
  <si>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</si>
  <si>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</si>
  <si>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</si>
  <si>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</si>
  <si>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</si>
  <si>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</si>
  <si>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</si>
  <si>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</si>
  <si>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</si>
  <si>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</si>
  <si>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</si>
  <si>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</si>
  <si>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</si>
  <si>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</si>
  <si>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</si>
  <si>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</si>
  <si>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</si>
  <si>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</si>
  <si>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</si>
  <si>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</si>
  <si>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</si>
  <si>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</si>
  <si>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</si>
  <si>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</si>
  <si>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</si>
  <si>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</si>
  <si>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</si>
  <si>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</si>
  <si>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</si>
  <si>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</si>
  <si>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</si>
  <si>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</si>
  <si>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</si>
  <si>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</si>
  <si>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</si>
  <si>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</si>
  <si>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</si>
  <si>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</si>
  <si>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</si>
  <si>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</si>
  <si>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</si>
  <si>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</si>
  <si>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</si>
  <si>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</si>
  <si>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</si>
  <si>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</si>
  <si>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</si>
  <si>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</si>
  <si>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</si>
  <si>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</si>
  <si>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</si>
  <si>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</si>
  <si>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</si>
  <si>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</si>
  <si>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</si>
  <si>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</si>
  <si>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</si>
  <si>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</si>
  <si>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</si>
  <si>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</si>
  <si>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</si>
  <si>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</si>
  <si>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</si>
  <si>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</si>
  <si>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</si>
  <si>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</si>
  <si>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</si>
  <si>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</si>
  <si>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</si>
  <si>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</si>
  <si>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</si>
  <si>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</si>
  <si>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</si>
  <si>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</si>
  <si>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</si>
  <si>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</si>
  <si>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</si>
  <si>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</si>
  <si>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</si>
  <si>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</si>
  <si>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</si>
  <si>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</si>
  <si>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</si>
  <si>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</si>
  <si>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</si>
  <si>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</si>
  <si>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</si>
  <si>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</si>
  <si>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</si>
  <si>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</si>
  <si>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</si>
  <si>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</si>
  <si>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</si>
  <si>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</si>
  <si>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</si>
  <si>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</si>
  <si>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</si>
  <si>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</si>
  <si>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</si>
  <si>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</si>
  <si>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</si>
  <si>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</si>
  <si>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</si>
  <si>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</si>
  <si>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</si>
  <si>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</si>
  <si>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</si>
  <si>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</si>
  <si>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</si>
  <si>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</si>
  <si>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</si>
  <si>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</si>
  <si>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</si>
  <si>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</si>
  <si>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</si>
  <si>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</si>
  <si>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</si>
  <si>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</si>
  <si>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</si>
  <si>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</si>
  <si>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</si>
  <si>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</si>
  <si>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</si>
  <si>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</si>
  <si>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</si>
  <si>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</si>
  <si>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</si>
  <si>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</si>
  <si>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</si>
  <si>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</si>
  <si>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</si>
  <si>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</si>
  <si>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</si>
  <si>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</si>
  <si>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</si>
  <si>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</si>
  <si>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</si>
  <si>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</si>
  <si>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</si>
  <si>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</si>
  <si>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</si>
  <si>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</si>
  <si>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</si>
  <si>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</si>
  <si>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</si>
  <si>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</si>
  <si>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</si>
  <si>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</si>
  <si>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</si>
  <si>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</si>
  <si>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</si>
  <si>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</si>
  <si>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</si>
  <si>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</si>
  <si>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</si>
  <si>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</si>
  <si>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</si>
  <si>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</si>
  <si>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</si>
  <si>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</si>
  <si>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</si>
  <si>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</si>
  <si>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</si>
  <si>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</si>
  <si>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</si>
  <si>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</si>
  <si>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</si>
  <si>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</si>
  <si>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</si>
  <si>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</si>
  <si>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</si>
  <si>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</si>
  <si>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</si>
  <si>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</si>
  <si>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</si>
  <si>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</si>
  <si>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</si>
  <si>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</si>
  <si>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</si>
  <si>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</si>
  <si>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</si>
  <si>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</si>
  <si>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</si>
  <si>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</si>
  <si>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</si>
  <si>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</si>
  <si>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</si>
  <si>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</si>
  <si>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</si>
  <si>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</si>
  <si>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</si>
  <si>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</si>
  <si>
    <t>Муниципальное автономное учреждение дополнительного образования "Киришская детско-юношеская спортивная школа"</t>
  </si>
  <si>
    <t>187110, Ленинградская обл., г. Кириши, ул. Строителей, д. 10</t>
  </si>
  <si>
    <t>директор</t>
  </si>
  <si>
    <t>Токарев В.К.</t>
  </si>
  <si>
    <t>8-813-68-246-43</t>
  </si>
  <si>
    <t>sportshkola2008@yandex.ru</t>
  </si>
</sst>
</file>

<file path=xl/styles.xml><?xml version="1.0" encoding="utf-8"?>
<styleSheet xmlns="http://schemas.openxmlformats.org/spreadsheetml/2006/main">
  <numFmts count="4">
    <numFmt numFmtId="171" formatCode="_-* #,##0.00\ _₽_-;\-* #,##0.00\ _₽_-;_-* &quot;-&quot;??\ _₽_-;_-@_-"/>
    <numFmt numFmtId="180" formatCode="_-* #,##0\ _₽_-;\-* #,##0\ _₽_-;_-* &quot;-&quot;??\ _₽_-;_-@_-"/>
    <numFmt numFmtId="181" formatCode="_-* #,##0.0\ _₽_-;\-* #,##0.0\ _₽_-;_-* &quot;-&quot;??\ _₽_-;_-@_-"/>
    <numFmt numFmtId="188" formatCode="#,##0.0"/>
  </numFmts>
  <fonts count="13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name val="Arial"/>
      <family val="2"/>
      <charset val="128"/>
    </font>
    <font>
      <b/>
      <sz val="12"/>
      <name val="Arial"/>
      <family val="2"/>
      <charset val="128"/>
    </font>
    <font>
      <sz val="8"/>
      <name val="Arial"/>
      <family val="2"/>
      <charset val="128"/>
    </font>
    <font>
      <sz val="10"/>
      <name val="Arial"/>
      <family val="2"/>
      <charset val="1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9FF66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1" fillId="2" borderId="0" applyBorder="0" applyProtection="0"/>
    <xf numFmtId="180" fontId="12" fillId="3" borderId="47">
      <alignment horizontal="center" vertical="center"/>
    </xf>
    <xf numFmtId="171" fontId="1" fillId="0" borderId="0" applyBorder="0" applyAlignment="0" applyProtection="0"/>
  </cellStyleXfs>
  <cellXfs count="17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Font="1" applyBorder="1" applyProtection="1"/>
    <xf numFmtId="0" fontId="0" fillId="0" borderId="6" xfId="0" applyFont="1" applyFill="1" applyBorder="1" applyProtection="1"/>
    <xf numFmtId="0" fontId="0" fillId="0" borderId="7" xfId="0" applyBorder="1" applyProtection="1"/>
    <xf numFmtId="0" fontId="0" fillId="0" borderId="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180" fontId="1" fillId="0" borderId="1" xfId="3" applyNumberFormat="1" applyBorder="1" applyAlignment="1" applyProtection="1">
      <alignment horizontal="center" vertical="center" wrapText="1"/>
      <protection locked="0"/>
    </xf>
    <xf numFmtId="180" fontId="1" fillId="0" borderId="1" xfId="3" applyNumberFormat="1" applyBorder="1" applyAlignment="1" applyProtection="1">
      <alignment horizontal="center" vertical="center"/>
    </xf>
    <xf numFmtId="180" fontId="1" fillId="0" borderId="1" xfId="3" applyNumberForma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171" fontId="1" fillId="0" borderId="1" xfId="3" applyBorder="1" applyAlignment="1" applyProtection="1">
      <alignment horizontal="center" vertical="center"/>
    </xf>
    <xf numFmtId="181" fontId="0" fillId="0" borderId="1" xfId="0" applyNumberFormat="1" applyFont="1" applyBorder="1" applyAlignment="1" applyProtection="1">
      <alignment horizontal="center" vertical="center"/>
      <protection locked="0"/>
    </xf>
    <xf numFmtId="180" fontId="0" fillId="0" borderId="1" xfId="0" applyNumberFormat="1" applyFont="1" applyBorder="1" applyAlignment="1" applyProtection="1">
      <alignment horizontal="center" vertical="center"/>
      <protection locked="0"/>
    </xf>
    <xf numFmtId="180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wrapText="1"/>
    </xf>
    <xf numFmtId="180" fontId="1" fillId="0" borderId="1" xfId="3" applyNumberFormat="1" applyFill="1" applyBorder="1" applyAlignment="1" applyProtection="1">
      <alignment horizontal="center" vertical="center"/>
      <protection locked="0"/>
    </xf>
    <xf numFmtId="0" fontId="0" fillId="0" borderId="1" xfId="0" quotePrefix="1" applyFont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180" fontId="1" fillId="3" borderId="1" xfId="3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</xf>
    <xf numFmtId="18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 vertical="center" wrapText="1"/>
    </xf>
    <xf numFmtId="180" fontId="0" fillId="0" borderId="1" xfId="3" applyNumberFormat="1" applyFont="1" applyBorder="1" applyAlignment="1" applyProtection="1">
      <alignment horizontal="center" vertical="center"/>
      <protection locked="0"/>
    </xf>
    <xf numFmtId="16" fontId="0" fillId="5" borderId="10" xfId="0" applyNumberFormat="1" applyFont="1" applyFill="1" applyBorder="1" applyAlignment="1" applyProtection="1">
      <alignment horizontal="center"/>
      <protection locked="0"/>
    </xf>
    <xf numFmtId="180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80" fontId="1" fillId="0" borderId="1" xfId="3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180" fontId="1" fillId="0" borderId="1" xfId="3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180" fontId="12" fillId="3" borderId="47" xfId="2">
      <alignment horizontal="center" vertical="center"/>
    </xf>
    <xf numFmtId="180" fontId="10" fillId="3" borderId="47" xfId="2" applyFont="1">
      <alignment horizontal="center" vertical="center"/>
    </xf>
    <xf numFmtId="188" fontId="1" fillId="3" borderId="1" xfId="3" applyNumberFormat="1" applyFont="1" applyFill="1" applyBorder="1" applyAlignment="1" applyProtection="1">
      <alignment horizontal="center" vertical="center"/>
      <protection hidden="1"/>
    </xf>
    <xf numFmtId="188" fontId="1" fillId="3" borderId="1" xfId="3" applyNumberFormat="1" applyFill="1" applyBorder="1" applyAlignment="1" applyProtection="1">
      <alignment horizontal="center" vertical="center"/>
    </xf>
    <xf numFmtId="3" fontId="12" fillId="3" borderId="47" xfId="2" applyNumberFormat="1">
      <alignment horizontal="center" vertical="center"/>
    </xf>
    <xf numFmtId="0" fontId="0" fillId="0" borderId="0" xfId="0" applyFill="1" applyProtection="1"/>
    <xf numFmtId="180" fontId="1" fillId="0" borderId="0" xfId="3" applyNumberFormat="1" applyFill="1" applyBorder="1" applyProtection="1"/>
    <xf numFmtId="180" fontId="1" fillId="0" borderId="0" xfId="3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171" fontId="1" fillId="0" borderId="0" xfId="3" applyFill="1" applyBorder="1" applyProtection="1"/>
    <xf numFmtId="180" fontId="0" fillId="0" borderId="1" xfId="0" applyNumberFormat="1" applyFont="1" applyBorder="1" applyAlignment="1" applyProtection="1">
      <alignment horizontal="center" vertical="center"/>
    </xf>
    <xf numFmtId="3" fontId="1" fillId="3" borderId="1" xfId="3" applyNumberFormat="1" applyFill="1" applyBorder="1" applyAlignment="1" applyProtection="1">
      <alignment horizontal="center" vertical="center"/>
      <protection hidden="1"/>
    </xf>
    <xf numFmtId="3" fontId="1" fillId="3" borderId="1" xfId="3" applyNumberForma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188" fontId="1" fillId="3" borderId="1" xfId="3" applyNumberFormat="1" applyFill="1" applyBorder="1" applyAlignment="1" applyProtection="1">
      <alignment horizontal="center" vertical="center"/>
      <protection hidden="1"/>
    </xf>
    <xf numFmtId="1" fontId="12" fillId="3" borderId="0" xfId="0" applyNumberFormat="1" applyFont="1" applyFill="1" applyAlignment="1" applyProtection="1">
      <alignment horizontal="center" vertical="center"/>
      <protection hidden="1"/>
    </xf>
    <xf numFmtId="1" fontId="12" fillId="3" borderId="1" xfId="0" applyNumberFormat="1" applyFont="1" applyFill="1" applyBorder="1" applyAlignment="1" applyProtection="1">
      <alignment horizontal="center" vertical="center"/>
      <protection hidden="1"/>
    </xf>
    <xf numFmtId="180" fontId="12" fillId="3" borderId="47" xfId="2" applyProtection="1">
      <alignment horizontal="center" vertical="center"/>
      <protection hidden="1"/>
    </xf>
    <xf numFmtId="0" fontId="0" fillId="5" borderId="10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 wrapText="1"/>
    </xf>
    <xf numFmtId="0" fontId="0" fillId="0" borderId="18" xfId="0" applyNumberFormat="1" applyFont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 wrapText="1"/>
    </xf>
    <xf numFmtId="1" fontId="0" fillId="3" borderId="0" xfId="0" applyNumberFormat="1" applyFill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188" fontId="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 wrapText="1"/>
    </xf>
  </cellXfs>
  <cellStyles count="4">
    <cellStyle name="Обычный" xfId="0" builtinId="0"/>
    <cellStyle name="Пояснение" xfId="1" builtinId="53" customBuiltin="1"/>
    <cellStyle name="Расчетная ячейка" xfId="2"/>
    <cellStyle name="Финансовый" xfId="3" builtinId="3"/>
  </cellStyles>
  <dxfs count="93"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b/>
        <i val="0"/>
        <color rgb="FF0070C0"/>
      </font>
      <fill>
        <patternFill patternType="solid"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25"/>
  <sheetViews>
    <sheetView topLeftCell="A7" zoomScale="90" zoomScaleNormal="90" workbookViewId="0">
      <selection activeCell="C25" sqref="C25:D25"/>
    </sheetView>
  </sheetViews>
  <sheetFormatPr defaultColWidth="11.5703125" defaultRowHeight="12.75"/>
  <cols>
    <col min="1" max="1" width="2.7109375" style="6" customWidth="1"/>
    <col min="2" max="2" width="46.7109375" style="6" customWidth="1"/>
    <col min="3" max="3" width="18.28515625" style="6" customWidth="1"/>
    <col min="4" max="4" width="33.7109375" style="6" customWidth="1"/>
    <col min="5" max="5" width="10.140625" style="6" customWidth="1"/>
    <col min="6" max="6" width="45.42578125" style="6" customWidth="1"/>
    <col min="7" max="7" width="22.42578125" style="6" customWidth="1"/>
    <col min="8" max="16384" width="11.5703125" style="6"/>
  </cols>
  <sheetData>
    <row r="1" spans="1:6" ht="13.5" thickBot="1"/>
    <row r="2" spans="1:6" ht="13.5" thickBot="1">
      <c r="A2" s="104" t="s">
        <v>0</v>
      </c>
      <c r="B2" s="105"/>
      <c r="C2" s="105"/>
      <c r="D2" s="105"/>
      <c r="E2" s="105"/>
      <c r="F2" s="106"/>
    </row>
    <row r="3" spans="1:6" ht="13.5" thickBot="1"/>
    <row r="4" spans="1:6" ht="13.5" thickBot="1">
      <c r="A4" s="107" t="s">
        <v>1</v>
      </c>
      <c r="B4" s="108"/>
      <c r="C4" s="108"/>
      <c r="D4" s="108"/>
      <c r="E4" s="108"/>
      <c r="F4" s="109"/>
    </row>
    <row r="5" spans="1:6" ht="13.5" thickBot="1"/>
    <row r="6" spans="1:6" ht="81" customHeight="1" thickBot="1">
      <c r="A6" s="110" t="s">
        <v>402</v>
      </c>
      <c r="B6" s="111"/>
      <c r="C6" s="111"/>
      <c r="D6" s="111"/>
      <c r="E6" s="111"/>
      <c r="F6" s="112"/>
    </row>
    <row r="7" spans="1:6" ht="13.5" thickBot="1"/>
    <row r="8" spans="1:6" ht="13.5" thickBot="1">
      <c r="A8" s="107" t="s">
        <v>2</v>
      </c>
      <c r="B8" s="108"/>
      <c r="C8" s="108"/>
      <c r="D8" s="108"/>
      <c r="E8" s="108"/>
      <c r="F8" s="109"/>
    </row>
    <row r="9" spans="1:6" ht="13.5" thickBot="1"/>
    <row r="10" spans="1:6">
      <c r="A10" s="113" t="s">
        <v>278</v>
      </c>
      <c r="B10" s="114"/>
      <c r="C10" s="114"/>
      <c r="D10" s="114"/>
      <c r="E10" s="114"/>
      <c r="F10" s="115"/>
    </row>
    <row r="11" spans="1:6">
      <c r="A11" s="7"/>
      <c r="B11" s="120" t="s">
        <v>279</v>
      </c>
      <c r="C11" s="120"/>
      <c r="D11" s="19">
        <v>21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spans="1:6" ht="13.5" thickBot="1"/>
    <row r="14" spans="1:6" ht="26.25" thickBot="1">
      <c r="A14" s="95" t="s">
        <v>4</v>
      </c>
      <c r="B14" s="96"/>
      <c r="C14" s="97"/>
      <c r="D14" s="14" t="s">
        <v>5</v>
      </c>
      <c r="F14" s="15" t="s">
        <v>283</v>
      </c>
    </row>
    <row r="15" spans="1:6" ht="100.15" customHeight="1" thickBot="1">
      <c r="A15" s="100" t="s">
        <v>280</v>
      </c>
      <c r="B15" s="100"/>
      <c r="C15" s="100"/>
      <c r="D15" s="98" t="s">
        <v>6</v>
      </c>
      <c r="F15" s="16" t="s">
        <v>413</v>
      </c>
    </row>
    <row r="16" spans="1:6" ht="18.600000000000001" customHeight="1" thickBot="1">
      <c r="A16" s="101"/>
      <c r="B16" s="101"/>
      <c r="C16" s="101"/>
      <c r="D16" s="102"/>
      <c r="F16" s="17" t="s">
        <v>7</v>
      </c>
    </row>
    <row r="17" spans="1:7" ht="80.45" customHeight="1">
      <c r="A17" s="103" t="s">
        <v>281</v>
      </c>
      <c r="B17" s="103"/>
      <c r="C17" s="103"/>
      <c r="D17" s="63" t="s">
        <v>8</v>
      </c>
    </row>
    <row r="18" spans="1:7" ht="52.9" customHeight="1">
      <c r="A18" s="101" t="s">
        <v>282</v>
      </c>
      <c r="B18" s="101"/>
      <c r="C18" s="101"/>
      <c r="D18" s="63" t="s">
        <v>9</v>
      </c>
    </row>
    <row r="19" spans="1:7" ht="13.5" thickBot="1"/>
    <row r="20" spans="1:7" ht="13.5" thickBot="1">
      <c r="A20" s="121" t="s">
        <v>284</v>
      </c>
      <c r="B20" s="122"/>
      <c r="C20" s="123" t="s">
        <v>416</v>
      </c>
      <c r="D20" s="123"/>
      <c r="E20" s="123"/>
      <c r="F20" s="123"/>
      <c r="G20" s="124"/>
    </row>
    <row r="21" spans="1:7" ht="13.5" thickBot="1">
      <c r="A21" s="125" t="s">
        <v>285</v>
      </c>
      <c r="B21" s="125"/>
      <c r="C21" s="126" t="s">
        <v>417</v>
      </c>
      <c r="D21" s="126"/>
      <c r="E21" s="126"/>
      <c r="F21" s="126"/>
      <c r="G21" s="126"/>
    </row>
    <row r="22" spans="1:7" ht="13.5" thickBot="1">
      <c r="A22" s="93" t="s">
        <v>10</v>
      </c>
      <c r="B22" s="94"/>
      <c r="C22" s="95" t="s">
        <v>11</v>
      </c>
      <c r="D22" s="96"/>
      <c r="E22" s="96"/>
      <c r="F22" s="96"/>
      <c r="G22" s="97"/>
    </row>
    <row r="23" spans="1:7" ht="54" customHeight="1">
      <c r="A23" s="93"/>
      <c r="B23" s="93"/>
      <c r="C23" s="98" t="s">
        <v>317</v>
      </c>
      <c r="D23" s="98"/>
      <c r="E23" s="99"/>
      <c r="F23" s="99"/>
      <c r="G23" s="20"/>
    </row>
    <row r="24" spans="1:7" ht="13.5" thickBot="1">
      <c r="A24" s="92">
        <v>1</v>
      </c>
      <c r="B24" s="92"/>
      <c r="C24" s="92">
        <v>2</v>
      </c>
      <c r="D24" s="92"/>
      <c r="E24" s="92">
        <v>3</v>
      </c>
      <c r="F24" s="92"/>
      <c r="G24" s="18">
        <v>4</v>
      </c>
    </row>
    <row r="25" spans="1:7" ht="12.75" customHeight="1" thickBot="1">
      <c r="A25" s="116">
        <v>609402</v>
      </c>
      <c r="B25" s="117"/>
      <c r="C25" s="118">
        <v>43507488</v>
      </c>
      <c r="D25" s="119"/>
      <c r="E25" s="118"/>
      <c r="F25" s="119"/>
      <c r="G25" s="21"/>
    </row>
  </sheetData>
  <sheetProtection password="D941" sheet="1"/>
  <mergeCells count="25"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4:F24"/>
    <mergeCell ref="A22:B23"/>
    <mergeCell ref="C22:G22"/>
    <mergeCell ref="C23:D23"/>
    <mergeCell ref="E23:F23"/>
    <mergeCell ref="A15:C16"/>
  </mergeCells>
  <pageMargins left="0.78749999999999998" right="0.78749999999999998" top="1.0249999999999999" bottom="1.0249999999999999" header="0.78749999999999998" footer="0.78749999999999998"/>
  <pageSetup paperSize="9" scale="71" orientation="landscape" useFirstPageNumber="1" verticalDpi="30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2" sqref="M12"/>
    </sheetView>
  </sheetViews>
  <sheetFormatPr defaultColWidth="11.5703125" defaultRowHeight="12.75"/>
  <cols>
    <col min="1" max="1" width="34.7109375" customWidth="1"/>
    <col min="2" max="2" width="5.85546875" customWidth="1"/>
    <col min="3" max="3" width="15.85546875" customWidth="1"/>
    <col min="4" max="4" width="20.7109375" customWidth="1"/>
    <col min="5" max="5" width="14" customWidth="1"/>
    <col min="6" max="6" width="14.140625" customWidth="1"/>
    <col min="7" max="7" width="14.28515625" customWidth="1"/>
    <col min="8" max="8" width="12.7109375" customWidth="1"/>
    <col min="9" max="9" width="14.7109375" customWidth="1"/>
    <col min="10" max="10" width="14" customWidth="1"/>
    <col min="11" max="11" width="17" customWidth="1"/>
    <col min="12" max="12" width="16.28515625" customWidth="1"/>
    <col min="13" max="13" width="15.7109375" customWidth="1"/>
  </cols>
  <sheetData>
    <row r="1" spans="1:13" ht="18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>
      <c r="A2" s="130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4.6" customHeight="1">
      <c r="A3" s="127" t="s">
        <v>14</v>
      </c>
      <c r="B3" s="127" t="s">
        <v>15</v>
      </c>
      <c r="C3" s="127" t="s">
        <v>16</v>
      </c>
      <c r="D3" s="128" t="s">
        <v>17</v>
      </c>
      <c r="E3" s="128"/>
      <c r="F3" s="128"/>
      <c r="G3" s="128"/>
      <c r="H3" s="128"/>
      <c r="I3" s="128"/>
      <c r="J3" s="128"/>
      <c r="K3" s="128"/>
      <c r="L3" s="128"/>
      <c r="M3" s="127" t="s">
        <v>18</v>
      </c>
    </row>
    <row r="4" spans="1:13" ht="67.150000000000006" customHeight="1">
      <c r="A4" s="127"/>
      <c r="B4" s="127"/>
      <c r="C4" s="127"/>
      <c r="D4" s="127" t="s">
        <v>19</v>
      </c>
      <c r="E4" s="127" t="s">
        <v>20</v>
      </c>
      <c r="F4" s="127" t="s">
        <v>21</v>
      </c>
      <c r="G4" s="127"/>
      <c r="H4" s="127" t="s">
        <v>22</v>
      </c>
      <c r="I4" s="128" t="s">
        <v>23</v>
      </c>
      <c r="J4" s="128"/>
      <c r="K4" s="128"/>
      <c r="L4" s="127" t="s">
        <v>24</v>
      </c>
      <c r="M4" s="127"/>
    </row>
    <row r="5" spans="1:13" ht="52.9" customHeight="1">
      <c r="A5" s="127"/>
      <c r="B5" s="127"/>
      <c r="C5" s="127"/>
      <c r="D5" s="127"/>
      <c r="E5" s="127"/>
      <c r="F5" s="5" t="s">
        <v>25</v>
      </c>
      <c r="G5" s="5" t="s">
        <v>26</v>
      </c>
      <c r="H5" s="127"/>
      <c r="I5" s="4" t="s">
        <v>27</v>
      </c>
      <c r="J5" s="4" t="s">
        <v>28</v>
      </c>
      <c r="K5" s="4" t="s">
        <v>29</v>
      </c>
      <c r="L5" s="127"/>
      <c r="M5" s="127"/>
    </row>
    <row r="6" spans="1:1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15</v>
      </c>
      <c r="D7" s="89">
        <f>SUM(D8:D15)+SUM(D18:D20)</f>
        <v>0</v>
      </c>
      <c r="E7" s="89">
        <f>SUM(E8:E15)+SUM(E18:E20)</f>
        <v>1</v>
      </c>
      <c r="F7" s="88">
        <f t="shared" ref="F7:M7" si="0">SUM(F8:F15)+SUM(F18:F20)</f>
        <v>15</v>
      </c>
      <c r="G7" s="89">
        <f t="shared" si="0"/>
        <v>0</v>
      </c>
      <c r="H7" s="88">
        <f t="shared" si="0"/>
        <v>0</v>
      </c>
      <c r="I7" s="89">
        <f t="shared" si="0"/>
        <v>2</v>
      </c>
      <c r="J7" s="88">
        <f t="shared" si="0"/>
        <v>13</v>
      </c>
      <c r="K7" s="89">
        <f t="shared" si="0"/>
        <v>0</v>
      </c>
      <c r="L7" s="88">
        <f t="shared" si="0"/>
        <v>7</v>
      </c>
      <c r="M7" s="89">
        <f t="shared" si="0"/>
        <v>0</v>
      </c>
    </row>
    <row r="8" spans="1:13" ht="63.7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8.25">
      <c r="A9" s="3" t="s">
        <v>32</v>
      </c>
      <c r="B9" s="1">
        <v>3</v>
      </c>
      <c r="C9" s="90">
        <f t="shared" ref="C9:C21" si="1">SUM(I9:K9)</f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1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1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90">
        <f t="shared" si="1"/>
        <v>15</v>
      </c>
      <c r="D12" s="40"/>
      <c r="E12" s="40">
        <v>1</v>
      </c>
      <c r="F12" s="40">
        <v>15</v>
      </c>
      <c r="G12" s="40"/>
      <c r="H12" s="40"/>
      <c r="I12" s="40">
        <v>2</v>
      </c>
      <c r="J12" s="40">
        <v>13</v>
      </c>
      <c r="K12" s="40"/>
      <c r="L12" s="40">
        <v>7</v>
      </c>
      <c r="M12" s="40"/>
    </row>
    <row r="13" spans="1:13" ht="25.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5.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8.2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  <mergeCell ref="H4:H5"/>
    <mergeCell ref="I4:K4"/>
    <mergeCell ref="L4:L5"/>
  </mergeCells>
  <conditionalFormatting sqref="F7:G21 C7:C21">
    <cfRule type="expression" dxfId="92" priority="6" stopIfTrue="1">
      <formula>"($F$7+$G$7)&gt;$C$7"</formula>
    </cfRule>
  </conditionalFormatting>
  <conditionalFormatting sqref="C21:M21 C7:M7">
    <cfRule type="expression" dxfId="91" priority="7" stopIfTrue="1">
      <formula>$C$21&gt;$C$7</formula>
    </cfRule>
  </conditionalFormatting>
  <conditionalFormatting sqref="D7:D21 C7:C21">
    <cfRule type="expression" dxfId="90" priority="5" stopIfTrue="1">
      <formula>$D$7&gt;$C$7</formula>
    </cfRule>
  </conditionalFormatting>
  <conditionalFormatting sqref="E7:E21 C7:C21">
    <cfRule type="expression" dxfId="89" priority="4" stopIfTrue="1">
      <formula>$E$7&gt;$C$7</formula>
    </cfRule>
  </conditionalFormatting>
  <conditionalFormatting sqref="C7:C21 H7:H21">
    <cfRule type="expression" dxfId="88" priority="3" stopIfTrue="1">
      <formula>$H$7&gt;$C$7</formula>
    </cfRule>
  </conditionalFormatting>
  <conditionalFormatting sqref="C7:C21 L7:L21">
    <cfRule type="expression" dxfId="87" priority="2" stopIfTrue="1">
      <formula>$L$7&gt;$C$7</formula>
    </cfRule>
  </conditionalFormatting>
  <conditionalFormatting sqref="C15:C17 D15:D17">
    <cfRule type="expression" dxfId="86" priority="14" stopIfTrue="1">
      <formula>$C$15&lt;$D$15</formula>
    </cfRule>
  </conditionalFormatting>
  <conditionalFormatting sqref="C7:C21 I7:K21">
    <cfRule type="expression" dxfId="85" priority="1" stopIfTrue="1">
      <formula>$C$7&lt;&gt;SUM($I$7:$K$7)</formula>
    </cfRule>
  </conditionalFormatting>
  <conditionalFormatting sqref="C15:M15 C16:M17">
    <cfRule type="expression" dxfId="84" priority="10" stopIfTrue="1">
      <formula>$C$15&lt;SUM($C$16:$C$17)</formula>
    </cfRule>
  </conditionalFormatting>
  <conditionalFormatting sqref="C15:C17 F15:G17">
    <cfRule type="expression" dxfId="83" priority="16" stopIfTrue="1">
      <formula>$C$15&lt;($F$15+$G$15)</formula>
    </cfRule>
  </conditionalFormatting>
  <conditionalFormatting sqref="C15:C17 E15:E17">
    <cfRule type="expression" dxfId="82" priority="13" stopIfTrue="1">
      <formula>$C$15&lt;$E$15</formula>
    </cfRule>
  </conditionalFormatting>
  <conditionalFormatting sqref="C15:C17 L15:L17">
    <cfRule type="expression" dxfId="81" priority="11" stopIfTrue="1">
      <formula>$C$15&lt;$L$15</formula>
    </cfRule>
  </conditionalFormatting>
  <conditionalFormatting sqref="C15:C17 H15:H17">
    <cfRule type="expression" dxfId="80" priority="12" stopIfTrue="1">
      <formula>$C$15&lt;$H$15</formula>
    </cfRule>
  </conditionalFormatting>
  <pageMargins left="0.78749999999999998" right="0.78749999999999998" top="1.0249999999999999" bottom="1.0249999999999999" header="0.78749999999999998" footer="0.78749999999999998"/>
  <pageSetup paperSize="9" scale="63" firstPageNumber="0" fitToHeight="0" orientation="landscape" verticalDpi="300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L24" sqref="L24"/>
    </sheetView>
  </sheetViews>
  <sheetFormatPr defaultColWidth="11.5703125" defaultRowHeight="12.75"/>
  <cols>
    <col min="1" max="1" width="23.140625" style="6" customWidth="1"/>
    <col min="2" max="2" width="6.7109375" style="6" customWidth="1"/>
    <col min="3" max="3" width="11.5703125" style="6"/>
    <col min="4" max="4" width="13.28515625" style="6" customWidth="1"/>
    <col min="5" max="5" width="13.85546875" style="6" customWidth="1"/>
    <col min="6" max="6" width="12.42578125" style="6" customWidth="1"/>
    <col min="7" max="8" width="13.5703125" style="6" customWidth="1"/>
    <col min="9" max="9" width="12.85546875" style="6" customWidth="1"/>
    <col min="10" max="10" width="11.7109375" style="6" customWidth="1"/>
    <col min="11" max="11" width="14.140625" style="6" customWidth="1"/>
    <col min="12" max="12" width="12.85546875" style="6" customWidth="1"/>
    <col min="13" max="13" width="13.85546875" style="6" customWidth="1"/>
    <col min="14" max="14" width="15.7109375" style="6" customWidth="1"/>
    <col min="15" max="15" width="13.28515625" style="6" customWidth="1"/>
    <col min="16" max="16" width="13.42578125" style="6" customWidth="1"/>
    <col min="17" max="17" width="15.28515625" style="6" customWidth="1"/>
    <col min="18" max="16384" width="11.5703125" style="6"/>
  </cols>
  <sheetData>
    <row r="1" spans="1:17" ht="18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>
      <c r="A2" s="134" t="s">
        <v>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22.9" customHeight="1">
      <c r="A3" s="135" t="s">
        <v>47</v>
      </c>
      <c r="B3" s="135" t="s">
        <v>15</v>
      </c>
      <c r="C3" s="135" t="s">
        <v>48</v>
      </c>
      <c r="D3" s="135" t="s">
        <v>49</v>
      </c>
      <c r="E3" s="135"/>
      <c r="F3" s="135"/>
      <c r="G3" s="135"/>
      <c r="H3" s="135"/>
      <c r="I3" s="135"/>
      <c r="J3" s="135"/>
      <c r="K3" s="135"/>
      <c r="L3" s="135"/>
      <c r="M3" s="135"/>
      <c r="N3" s="135" t="s">
        <v>50</v>
      </c>
      <c r="O3" s="135" t="s">
        <v>51</v>
      </c>
      <c r="P3" s="135" t="s">
        <v>52</v>
      </c>
      <c r="Q3" s="135" t="s">
        <v>53</v>
      </c>
    </row>
    <row r="4" spans="1:17" ht="26.45" customHeight="1">
      <c r="A4" s="135"/>
      <c r="B4" s="135"/>
      <c r="C4" s="135"/>
      <c r="D4" s="136" t="s">
        <v>16</v>
      </c>
      <c r="E4" s="136" t="s">
        <v>54</v>
      </c>
      <c r="F4" s="136"/>
      <c r="G4" s="136"/>
      <c r="H4" s="136"/>
      <c r="I4" s="136"/>
      <c r="J4" s="136"/>
      <c r="K4" s="136"/>
      <c r="L4" s="136"/>
      <c r="M4" s="136"/>
      <c r="N4" s="135"/>
      <c r="O4" s="135"/>
      <c r="P4" s="135"/>
      <c r="Q4" s="135"/>
    </row>
    <row r="5" spans="1:17" ht="25.15" customHeight="1">
      <c r="A5" s="135"/>
      <c r="B5" s="135"/>
      <c r="C5" s="135"/>
      <c r="D5" s="135"/>
      <c r="E5" s="136" t="s">
        <v>55</v>
      </c>
      <c r="F5" s="136"/>
      <c r="G5" s="136"/>
      <c r="H5" s="136"/>
      <c r="I5" s="136"/>
      <c r="J5" s="136"/>
      <c r="K5" s="135" t="s">
        <v>56</v>
      </c>
      <c r="L5" s="135" t="s">
        <v>57</v>
      </c>
      <c r="M5" s="135" t="s">
        <v>58</v>
      </c>
      <c r="N5" s="135"/>
      <c r="O5" s="135"/>
      <c r="P5" s="135"/>
      <c r="Q5" s="135"/>
    </row>
    <row r="6" spans="1:17" ht="81.599999999999994" customHeight="1">
      <c r="A6" s="135"/>
      <c r="B6" s="135"/>
      <c r="C6" s="135"/>
      <c r="D6" s="135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5"/>
      <c r="L6" s="135"/>
      <c r="M6" s="135"/>
      <c r="N6" s="135"/>
      <c r="O6" s="135"/>
      <c r="P6" s="135"/>
      <c r="Q6" s="135"/>
    </row>
    <row r="7" spans="1:17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t="shared" ref="C8:Q8" si="0">SUM(C9,C10,C12,C14,C16,C17,C19,C20,C23)</f>
        <v>0</v>
      </c>
      <c r="D8" s="74">
        <f t="shared" si="0"/>
        <v>1295</v>
      </c>
      <c r="E8" s="74">
        <f t="shared" si="0"/>
        <v>1237</v>
      </c>
      <c r="F8" s="74">
        <f t="shared" si="0"/>
        <v>55</v>
      </c>
      <c r="G8" s="74">
        <f t="shared" si="0"/>
        <v>3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486</v>
      </c>
      <c r="L8" s="74">
        <f t="shared" si="0"/>
        <v>77</v>
      </c>
      <c r="M8" s="74">
        <f t="shared" si="0"/>
        <v>1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</row>
    <row r="9" spans="1:17" ht="51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5.5">
      <c r="A10" s="24" t="s">
        <v>62</v>
      </c>
      <c r="B10" s="23">
        <v>18</v>
      </c>
      <c r="C10" s="42"/>
      <c r="D10" s="74">
        <f>SUM(E10:G10)</f>
        <v>0</v>
      </c>
      <c r="E10" s="42"/>
      <c r="F10" s="42"/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/>
      <c r="O10" s="42"/>
      <c r="P10" s="42"/>
      <c r="Q10" s="42"/>
    </row>
    <row r="11" spans="1:17" ht="25.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/>
      <c r="D16" s="74">
        <f>SUM(E16:H16)</f>
        <v>1295</v>
      </c>
      <c r="E16" s="42">
        <v>1237</v>
      </c>
      <c r="F16" s="42">
        <v>55</v>
      </c>
      <c r="G16" s="42">
        <v>3</v>
      </c>
      <c r="H16" s="42"/>
      <c r="I16" s="41" t="s">
        <v>61</v>
      </c>
      <c r="J16" s="41" t="s">
        <v>61</v>
      </c>
      <c r="K16" s="42">
        <v>486</v>
      </c>
      <c r="L16" s="42">
        <v>77</v>
      </c>
      <c r="M16" s="42">
        <v>1</v>
      </c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/>
      <c r="D19" s="74">
        <f>SUM(E19:J19)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5.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8.2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9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77</v>
      </c>
      <c r="E27" s="42">
        <v>77</v>
      </c>
      <c r="F27" s="42"/>
      <c r="G27" s="42"/>
      <c r="H27" s="42"/>
      <c r="I27" s="42"/>
      <c r="J27" s="42"/>
      <c r="K27" s="42">
        <v>23</v>
      </c>
      <c r="L27" s="74">
        <f>SUM(L9,L10,L12,L14,L16,L17,L19,L20,L23)</f>
        <v>77</v>
      </c>
      <c r="M27" s="42"/>
      <c r="N27" s="42"/>
      <c r="O27" s="42"/>
      <c r="P27" s="42"/>
      <c r="Q27" s="42"/>
    </row>
    <row r="32" spans="1:17">
      <c r="A32" s="31" t="s">
        <v>120</v>
      </c>
      <c r="B32" s="131" t="s">
        <v>322</v>
      </c>
      <c r="C32" s="131"/>
      <c r="D32" s="131"/>
      <c r="E32" s="131"/>
      <c r="F32" s="31"/>
      <c r="G32" s="31"/>
      <c r="H32" s="31"/>
      <c r="I32" s="31"/>
    </row>
    <row r="33" spans="1:9">
      <c r="A33" s="31"/>
      <c r="B33" s="131"/>
      <c r="C33" s="131"/>
      <c r="D33" s="131"/>
      <c r="E33" s="131"/>
      <c r="F33" s="31"/>
      <c r="G33" s="31"/>
      <c r="H33" s="31"/>
      <c r="I33" s="31"/>
    </row>
    <row r="34" spans="1:9">
      <c r="A34" s="31"/>
      <c r="B34" s="131"/>
      <c r="C34" s="131"/>
      <c r="D34" s="131"/>
      <c r="E34" s="131"/>
      <c r="F34" s="31"/>
      <c r="G34" s="31"/>
      <c r="H34" s="31"/>
      <c r="I34" s="31"/>
    </row>
    <row r="35" spans="1:9">
      <c r="A35" s="31"/>
      <c r="B35" s="131"/>
      <c r="C35" s="131"/>
      <c r="D35" s="131"/>
      <c r="E35" s="131"/>
      <c r="F35" s="31"/>
      <c r="G35" s="31"/>
      <c r="H35" s="31"/>
      <c r="I35" s="31"/>
    </row>
    <row r="36" spans="1:9">
      <c r="A36" s="31"/>
      <c r="B36" s="131"/>
      <c r="C36" s="131"/>
      <c r="D36" s="131"/>
      <c r="E36" s="131"/>
      <c r="F36" s="54" t="s">
        <v>353</v>
      </c>
      <c r="G36" s="132">
        <v>23</v>
      </c>
      <c r="H36" s="132"/>
      <c r="I36" s="31"/>
    </row>
    <row r="37" spans="1:9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P3:P6"/>
    <mergeCell ref="Q3:Q6"/>
    <mergeCell ref="D4:D6"/>
    <mergeCell ref="E4:M4"/>
    <mergeCell ref="E5:J5"/>
    <mergeCell ref="K5:K6"/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</mergeCells>
  <conditionalFormatting sqref="D27 L8:M8 L27:M27">
    <cfRule type="expression" dxfId="79" priority="61" stopIfTrue="1">
      <formula>OR($L$8&lt;&gt;$D$27,$D$27&lt;&gt;$L$27)</formula>
    </cfRule>
  </conditionalFormatting>
  <conditionalFormatting sqref="C10:D11 Q10:Q11">
    <cfRule type="expression" dxfId="78" priority="42" stopIfTrue="1">
      <formula>$C$11&gt;$C$10</formula>
    </cfRule>
  </conditionalFormatting>
  <conditionalFormatting sqref="C12:D13 M13 Q12:Q13">
    <cfRule type="expression" dxfId="77" priority="43" stopIfTrue="1">
      <formula>$C$13&gt;$C$12</formula>
    </cfRule>
  </conditionalFormatting>
  <conditionalFormatting sqref="C14:D15 M14:M15 Q14:Q15 H14:H15">
    <cfRule type="expression" dxfId="76" priority="44" stopIfTrue="1">
      <formula>$C$15&gt;$C$14</formula>
    </cfRule>
  </conditionalFormatting>
  <conditionalFormatting sqref="C17:C18 E18:M18 Q17:Q18">
    <cfRule type="expression" dxfId="75" priority="45" stopIfTrue="1">
      <formula>$C$18&gt;$C$17</formula>
    </cfRule>
  </conditionalFormatting>
  <conditionalFormatting sqref="C26:M26 Q26 C8:M8 Q8">
    <cfRule type="expression" dxfId="74" priority="49" stopIfTrue="1">
      <formula>C$26&gt;C$8</formula>
    </cfRule>
  </conditionalFormatting>
  <conditionalFormatting sqref="C27:D27 C8:Q8 L27:Q27">
    <cfRule type="expression" dxfId="73" priority="50" stopIfTrue="1">
      <formula>C$27&gt;C$8</formula>
    </cfRule>
  </conditionalFormatting>
  <conditionalFormatting sqref="O8:P10 O12:P12 O14:P14 O27:P27">
    <cfRule type="expression" dxfId="72" priority="58" stopIfTrue="1">
      <formula>$P$8&gt;$O$8</formula>
    </cfRule>
  </conditionalFormatting>
  <conditionalFormatting sqref="Q8:Q27 D8:D27">
    <cfRule type="expression" dxfId="71" priority="57" stopIfTrue="1">
      <formula>$Q8&gt;$D8</formula>
    </cfRule>
  </conditionalFormatting>
  <conditionalFormatting sqref="N8:O10 N12:O12 N14:O14 N27:O27">
    <cfRule type="expression" dxfId="70" priority="56" stopIfTrue="1">
      <formula>$O8&gt;$N8</formula>
    </cfRule>
  </conditionalFormatting>
  <conditionalFormatting sqref="K8 D8:D27 K18 K21:K22 K24 K26">
    <cfRule type="expression" dxfId="69" priority="38" stopIfTrue="1">
      <formula>$K$8&gt;$D$8</formula>
    </cfRule>
  </conditionalFormatting>
  <conditionalFormatting sqref="M8 M13:M16 D8 D12:D27 M18 M21:M22 M24 M26:M27">
    <cfRule type="expression" dxfId="68" priority="40" stopIfTrue="1">
      <formula>$M$8&gt;$D$8</formula>
    </cfRule>
  </conditionalFormatting>
  <conditionalFormatting sqref="L8 D8:D27 L18 L21:L22 L24 L26:L27">
    <cfRule type="expression" dxfId="67" priority="39" stopIfTrue="1">
      <formula>$L$8&gt;$D$8</formula>
    </cfRule>
  </conditionalFormatting>
  <conditionalFormatting sqref="C25:D25 Q25 C8:M8 Q8">
    <cfRule type="expression" dxfId="66" priority="48" stopIfTrue="1">
      <formula>$C$25&gt;$C$8</formula>
    </cfRule>
  </conditionalFormatting>
  <conditionalFormatting sqref="C24:M24 Q24 C8:M8 Q8">
    <cfRule type="expression" dxfId="65" priority="47" stopIfTrue="1">
      <formula>$C$24&gt;$C$8</formula>
    </cfRule>
  </conditionalFormatting>
  <conditionalFormatting sqref="H14">
    <cfRule type="expression" dxfId="64" priority="32" stopIfTrue="1">
      <formula>$K$14&gt;SUM($E$14:$H$14)</formula>
    </cfRule>
  </conditionalFormatting>
  <conditionalFormatting sqref="H16">
    <cfRule type="expression" dxfId="63" priority="31" stopIfTrue="1">
      <formula>$K$16&gt;SUM($E$16:$H$16)</formula>
    </cfRule>
  </conditionalFormatting>
  <conditionalFormatting sqref="D10:D11">
    <cfRule type="expression" dxfId="62" priority="25" stopIfTrue="1">
      <formula>$D$10&lt;$D$11</formula>
    </cfRule>
  </conditionalFormatting>
  <conditionalFormatting sqref="D12:D13 M13">
    <cfRule type="expression" dxfId="61" priority="24" stopIfTrue="1">
      <formula>$D$12&lt;$D$13</formula>
    </cfRule>
  </conditionalFormatting>
  <conditionalFormatting sqref="D14:D15">
    <cfRule type="expression" dxfId="60" priority="23" stopIfTrue="1">
      <formula>$D$14&lt;$D$15</formula>
    </cfRule>
  </conditionalFormatting>
  <conditionalFormatting sqref="D17:D18">
    <cfRule type="expression" dxfId="59" priority="22" stopIfTrue="1">
      <formula>$D$17&lt;$D$18</formula>
    </cfRule>
  </conditionalFormatting>
  <conditionalFormatting sqref="D21:M21 D20">
    <cfRule type="expression" dxfId="58" priority="21" stopIfTrue="1">
      <formula>$D$20&lt;$D$21</formula>
    </cfRule>
  </conditionalFormatting>
  <conditionalFormatting sqref="D20 D22:G22 K22:M22">
    <cfRule type="expression" dxfId="57" priority="19" stopIfTrue="1">
      <formula>$D$20&lt;$D$22</formula>
    </cfRule>
  </conditionalFormatting>
  <conditionalFormatting sqref="E8:J8 E18:J18 H10:J16 E17 E21:J22 F9:J9">
    <cfRule type="expression" dxfId="56" priority="37" stopIfTrue="1">
      <formula>$E$8&lt;&gt;SUM($E$9,$E$10,$E$12,$E$14,$E$16,$E$17,$E$19,$E$20,$E$23)</formula>
    </cfRule>
  </conditionalFormatting>
  <conditionalFormatting sqref="K17">
    <cfRule type="expression" dxfId="55" priority="17">
      <formula>$K17&gt;$D17</formula>
    </cfRule>
  </conditionalFormatting>
  <conditionalFormatting sqref="L17:M17">
    <cfRule type="cellIs" dxfId="54" priority="16" stopIfTrue="1" operator="greaterThan">
      <formula>$D17</formula>
    </cfRule>
  </conditionalFormatting>
  <conditionalFormatting sqref="K9:K16">
    <cfRule type="expression" dxfId="53" priority="15">
      <formula>$K9&gt;$D9</formula>
    </cfRule>
  </conditionalFormatting>
  <conditionalFormatting sqref="L9:L16">
    <cfRule type="cellIs" dxfId="52" priority="14" stopIfTrue="1" operator="greaterThan">
      <formula>$D9</formula>
    </cfRule>
  </conditionalFormatting>
  <conditionalFormatting sqref="M12">
    <cfRule type="cellIs" dxfId="51" priority="13" stopIfTrue="1" operator="greaterThan">
      <formula>$D12</formula>
    </cfRule>
  </conditionalFormatting>
  <conditionalFormatting sqref="E20:M20">
    <cfRule type="expression" dxfId="50" priority="12">
      <formula>SUM(E$21:E$22)&gt;E$20</formula>
    </cfRule>
  </conditionalFormatting>
  <conditionalFormatting sqref="K19:K20">
    <cfRule type="expression" dxfId="49" priority="11">
      <formula>$K19&gt;$D19</formula>
    </cfRule>
  </conditionalFormatting>
  <conditionalFormatting sqref="L19:M20">
    <cfRule type="cellIs" dxfId="48" priority="10" stopIfTrue="1" operator="greaterThan">
      <formula>$D19</formula>
    </cfRule>
  </conditionalFormatting>
  <conditionalFormatting sqref="K23">
    <cfRule type="expression" dxfId="47" priority="9">
      <formula>$K23&gt;$D23</formula>
    </cfRule>
  </conditionalFormatting>
  <conditionalFormatting sqref="L23:M23">
    <cfRule type="cellIs" dxfId="46" priority="8" stopIfTrue="1" operator="greaterThan">
      <formula>$D23</formula>
    </cfRule>
  </conditionalFormatting>
  <conditionalFormatting sqref="L25">
    <cfRule type="expression" dxfId="45" priority="7">
      <formula>OR($L$8&lt;&gt;$D$27,$D$27&lt;&gt;$L$27)</formula>
    </cfRule>
  </conditionalFormatting>
  <conditionalFormatting sqref="L25">
    <cfRule type="expression" dxfId="44" priority="6">
      <formula>L$27&gt;L$8</formula>
    </cfRule>
  </conditionalFormatting>
  <conditionalFormatting sqref="K25">
    <cfRule type="expression" dxfId="43" priority="5">
      <formula>$K25&gt;$D25</formula>
    </cfRule>
  </conditionalFormatting>
  <conditionalFormatting sqref="L25">
    <cfRule type="expression" dxfId="42" priority="4">
      <formula>L$26&gt;L$8</formula>
    </cfRule>
  </conditionalFormatting>
  <conditionalFormatting sqref="L25:M25">
    <cfRule type="cellIs" dxfId="41" priority="3" stopIfTrue="1" operator="greaterThan">
      <formula>$D25</formula>
    </cfRule>
  </conditionalFormatting>
  <conditionalFormatting sqref="E27:K27">
    <cfRule type="expression" dxfId="40" priority="2">
      <formula>E$27&gt;E$8</formula>
    </cfRule>
  </conditionalFormatting>
  <conditionalFormatting sqref="K27">
    <cfRule type="expression" dxfId="39" priority="1">
      <formula>$K27&gt;$D27</formula>
    </cfRule>
  </conditionalFormatting>
  <pageMargins left="0.78749999999999998" right="0.78749999999999998" top="1.0249999999999999" bottom="1.0249999999999999" header="0.78749999999999998" footer="0.78749999999999998"/>
  <pageSetup paperSize="9" scale="57" firstPageNumber="0" fitToHeight="0" orientation="landscape" verticalDpi="300" r:id="rId1"/>
  <headerFooter>
    <oddHeader>&amp;C&amp;A</oddHeader>
    <oddFooter>&amp;CСтраница &amp;P</oddFooter>
  </headerFooter>
  <rowBreaks count="1" manualBreakCount="1">
    <brk id="21" max="16383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workbookViewId="0">
      <pane xSplit="2" ySplit="6" topLeftCell="C10" activePane="bottomRight" state="frozen"/>
      <selection activeCell="B32" sqref="B32"/>
      <selection pane="topRight" activeCell="B32" sqref="B32"/>
      <selection pane="bottomLeft" activeCell="B32" sqref="B32"/>
      <selection pane="bottomRight" activeCell="N34" sqref="N34"/>
    </sheetView>
  </sheetViews>
  <sheetFormatPr defaultColWidth="11.5703125" defaultRowHeight="12.75"/>
  <cols>
    <col min="1" max="1" width="39.42578125" style="6" customWidth="1"/>
    <col min="2" max="2" width="6.42578125" style="6" customWidth="1"/>
    <col min="3" max="3" width="14.5703125" style="6" customWidth="1"/>
    <col min="4" max="4" width="13" style="6" customWidth="1"/>
    <col min="5" max="5" width="14.7109375" style="6" customWidth="1"/>
    <col min="6" max="6" width="14.140625" style="6" customWidth="1"/>
    <col min="7" max="7" width="13.28515625" style="6" customWidth="1"/>
    <col min="8" max="8" width="17.7109375" style="6" customWidth="1"/>
    <col min="9" max="9" width="14" style="6" customWidth="1"/>
    <col min="10" max="10" width="13.7109375" style="6" customWidth="1"/>
    <col min="11" max="11" width="14.7109375" style="6" customWidth="1"/>
    <col min="12" max="12" width="18.85546875" style="6" customWidth="1"/>
    <col min="13" max="13" width="15.7109375" style="6" customWidth="1"/>
    <col min="14" max="14" width="17.28515625" style="6" customWidth="1"/>
    <col min="15" max="16384" width="11.5703125" style="6"/>
  </cols>
  <sheetData>
    <row r="1" spans="1:14" ht="18">
      <c r="A1" s="133" t="s">
        <v>323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>
      <c r="A2" s="134" t="s">
        <v>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42.6" customHeight="1">
      <c r="A3" s="135" t="s">
        <v>69</v>
      </c>
      <c r="B3" s="135" t="s">
        <v>15</v>
      </c>
      <c r="C3" s="136" t="s">
        <v>70</v>
      </c>
      <c r="D3" s="136"/>
      <c r="E3" s="136"/>
      <c r="F3" s="136"/>
      <c r="G3" s="136"/>
      <c r="H3" s="135" t="s">
        <v>71</v>
      </c>
      <c r="I3" s="135"/>
      <c r="J3" s="135"/>
      <c r="K3" s="135" t="s">
        <v>291</v>
      </c>
      <c r="L3" s="135"/>
      <c r="M3" s="135" t="s">
        <v>400</v>
      </c>
      <c r="N3" s="135" t="s">
        <v>401</v>
      </c>
    </row>
    <row r="4" spans="1:14" ht="34.15" customHeight="1">
      <c r="A4" s="135"/>
      <c r="B4" s="135"/>
      <c r="C4" s="135" t="s">
        <v>16</v>
      </c>
      <c r="D4" s="135" t="s">
        <v>72</v>
      </c>
      <c r="E4" s="135"/>
      <c r="F4" s="135"/>
      <c r="G4" s="135"/>
      <c r="H4" s="135" t="s">
        <v>288</v>
      </c>
      <c r="I4" s="135" t="s">
        <v>290</v>
      </c>
      <c r="J4" s="135" t="s">
        <v>289</v>
      </c>
      <c r="K4" s="135" t="s">
        <v>16</v>
      </c>
      <c r="L4" s="135" t="s">
        <v>292</v>
      </c>
      <c r="M4" s="135"/>
      <c r="N4" s="135"/>
    </row>
    <row r="5" spans="1:14" ht="38.25">
      <c r="A5" s="135"/>
      <c r="B5" s="135"/>
      <c r="C5" s="135"/>
      <c r="D5" s="22" t="s">
        <v>73</v>
      </c>
      <c r="E5" s="22" t="s">
        <v>293</v>
      </c>
      <c r="F5" s="22" t="s">
        <v>74</v>
      </c>
      <c r="G5" s="26" t="s">
        <v>75</v>
      </c>
      <c r="H5" s="135"/>
      <c r="I5" s="135"/>
      <c r="J5" s="135"/>
      <c r="K5" s="135"/>
      <c r="L5" s="135"/>
      <c r="M5" s="135"/>
      <c r="N5" s="135"/>
    </row>
    <row r="6" spans="1:14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3</v>
      </c>
      <c r="D7" s="77">
        <f t="shared" ref="D7:N7" si="0">SUM(D8,D37)</f>
        <v>0</v>
      </c>
      <c r="E7" s="77">
        <f t="shared" si="0"/>
        <v>0</v>
      </c>
      <c r="F7" s="77">
        <f>SUM(F8,F37)</f>
        <v>3</v>
      </c>
      <c r="G7" s="77">
        <f t="shared" si="0"/>
        <v>0</v>
      </c>
      <c r="H7" s="77">
        <f t="shared" si="0"/>
        <v>3</v>
      </c>
      <c r="I7" s="77">
        <f t="shared" si="0"/>
        <v>0</v>
      </c>
      <c r="J7" s="77">
        <f t="shared" si="0"/>
        <v>0</v>
      </c>
      <c r="K7" s="77">
        <f t="shared" si="0"/>
        <v>73</v>
      </c>
      <c r="L7" s="77">
        <f t="shared" si="0"/>
        <v>0</v>
      </c>
      <c r="M7" s="77">
        <f t="shared" si="0"/>
        <v>147840</v>
      </c>
      <c r="N7" s="77">
        <f t="shared" si="0"/>
        <v>131352</v>
      </c>
    </row>
    <row r="8" spans="1:14" ht="38.25">
      <c r="A8" s="28" t="s">
        <v>403</v>
      </c>
      <c r="B8" s="23">
        <v>38</v>
      </c>
      <c r="C8" s="77">
        <f>SUM(C9:C10,C13,C18,C19,C22,C23,C29:C31,C35:C36)</f>
        <v>3</v>
      </c>
      <c r="D8" s="77">
        <f t="shared" ref="D8:N8" si="1">SUM(D9:D10,D13,D18,D19,D22,D23,D29:D31,D35:D36)</f>
        <v>0</v>
      </c>
      <c r="E8" s="77">
        <f t="shared" si="1"/>
        <v>0</v>
      </c>
      <c r="F8" s="77">
        <f t="shared" si="1"/>
        <v>3</v>
      </c>
      <c r="G8" s="77">
        <f>SUM(G9:G10,G13,G18,G19,G22,G23,G29:G31,G35:G36)</f>
        <v>0</v>
      </c>
      <c r="H8" s="77">
        <f t="shared" si="1"/>
        <v>3</v>
      </c>
      <c r="I8" s="77">
        <f t="shared" si="1"/>
        <v>0</v>
      </c>
      <c r="J8" s="77">
        <f t="shared" si="1"/>
        <v>0</v>
      </c>
      <c r="K8" s="77">
        <f t="shared" si="1"/>
        <v>73</v>
      </c>
      <c r="L8" s="77">
        <f t="shared" si="1"/>
        <v>0</v>
      </c>
      <c r="M8" s="77">
        <f t="shared" si="1"/>
        <v>147840</v>
      </c>
      <c r="N8" s="77">
        <f t="shared" si="1"/>
        <v>131352</v>
      </c>
    </row>
    <row r="9" spans="1:14" ht="38.2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.5">
      <c r="A10" s="28" t="s">
        <v>77</v>
      </c>
      <c r="B10" s="23">
        <v>40</v>
      </c>
      <c r="C10" s="73">
        <f t="shared" ref="C10:C42" si="2">SUM(D10:G10)</f>
        <v>1</v>
      </c>
      <c r="D10" s="25"/>
      <c r="E10" s="25"/>
      <c r="F10" s="25">
        <v>1</v>
      </c>
      <c r="G10" s="25"/>
      <c r="H10" s="25">
        <v>1</v>
      </c>
      <c r="I10" s="25"/>
      <c r="J10" s="25"/>
      <c r="K10" s="25">
        <v>28</v>
      </c>
      <c r="L10" s="25"/>
      <c r="M10" s="25">
        <v>84480</v>
      </c>
      <c r="N10" s="25">
        <v>61152</v>
      </c>
    </row>
    <row r="11" spans="1:14" ht="15">
      <c r="A11" s="28" t="s">
        <v>78</v>
      </c>
      <c r="B11" s="23">
        <v>41</v>
      </c>
      <c r="C11" s="73">
        <f t="shared" si="2"/>
        <v>1</v>
      </c>
      <c r="D11" s="25"/>
      <c r="E11" s="25"/>
      <c r="F11" s="25">
        <v>1</v>
      </c>
      <c r="G11" s="25"/>
      <c r="H11" s="25">
        <v>1</v>
      </c>
      <c r="I11" s="25"/>
      <c r="J11" s="25"/>
      <c r="K11" s="25">
        <v>28</v>
      </c>
      <c r="L11" s="25"/>
      <c r="M11" s="25">
        <v>84480</v>
      </c>
      <c r="N11" s="25">
        <v>61152</v>
      </c>
    </row>
    <row r="12" spans="1:14" ht="27">
      <c r="A12" s="28" t="s">
        <v>79</v>
      </c>
      <c r="B12" s="23">
        <v>42</v>
      </c>
      <c r="C12" s="73">
        <f t="shared" si="2"/>
        <v>8436</v>
      </c>
      <c r="D12" s="25"/>
      <c r="E12" s="25"/>
      <c r="F12" s="25">
        <v>8436</v>
      </c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1</v>
      </c>
      <c r="D13" s="25"/>
      <c r="E13" s="25"/>
      <c r="F13" s="25">
        <v>1</v>
      </c>
      <c r="G13" s="25"/>
      <c r="H13" s="25">
        <v>1</v>
      </c>
      <c r="I13" s="25"/>
      <c r="J13" s="25"/>
      <c r="K13" s="25">
        <v>25</v>
      </c>
      <c r="L13" s="25"/>
      <c r="M13" s="25">
        <v>31680</v>
      </c>
      <c r="N13" s="25">
        <v>39000</v>
      </c>
    </row>
    <row r="14" spans="1:14" ht="25.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5.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1</v>
      </c>
      <c r="D16" s="25"/>
      <c r="E16" s="25"/>
      <c r="F16" s="25">
        <v>1</v>
      </c>
      <c r="G16" s="25"/>
      <c r="H16" s="25">
        <v>1</v>
      </c>
      <c r="I16" s="25"/>
      <c r="J16" s="25"/>
      <c r="K16" s="25">
        <v>25</v>
      </c>
      <c r="L16" s="25"/>
      <c r="M16" s="25">
        <v>31680</v>
      </c>
      <c r="N16" s="25">
        <v>39000</v>
      </c>
    </row>
    <row r="17" spans="1:14" ht="15">
      <c r="A17" s="28" t="s">
        <v>84</v>
      </c>
      <c r="B17" s="23">
        <v>47</v>
      </c>
      <c r="C17" s="73">
        <f t="shared" si="2"/>
        <v>204</v>
      </c>
      <c r="D17" s="25"/>
      <c r="E17" s="25"/>
      <c r="F17" s="25">
        <v>204</v>
      </c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5.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5.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t="shared" ref="G31:N31" si="3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5.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1</v>
      </c>
      <c r="D36" s="25"/>
      <c r="E36" s="25"/>
      <c r="F36" s="25">
        <v>1</v>
      </c>
      <c r="G36" s="25"/>
      <c r="H36" s="25">
        <v>1</v>
      </c>
      <c r="I36" s="25"/>
      <c r="J36" s="25"/>
      <c r="K36" s="25">
        <v>20</v>
      </c>
      <c r="L36" s="25"/>
      <c r="M36" s="25">
        <v>31680</v>
      </c>
      <c r="N36" s="25">
        <v>31200</v>
      </c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D4:G4"/>
    <mergeCell ref="H4:H5"/>
    <mergeCell ref="I4:I5"/>
    <mergeCell ref="J4:J5"/>
    <mergeCell ref="K4:K5"/>
    <mergeCell ref="L4:L5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</mergeCells>
  <conditionalFormatting sqref="C9:C42 H9:H42">
    <cfRule type="expression" dxfId="38" priority="9" stopIfTrue="1">
      <formula>$H$9&gt;$C$9</formula>
    </cfRule>
  </conditionalFormatting>
  <conditionalFormatting sqref="C7:C42 J7:J42">
    <cfRule type="expression" dxfId="37" priority="10" stopIfTrue="1">
      <formula>$J$7&gt;$C$7</formula>
    </cfRule>
  </conditionalFormatting>
  <conditionalFormatting sqref="C7:C36 I7:I36">
    <cfRule type="expression" dxfId="36" priority="30" stopIfTrue="1">
      <formula>$I$7&gt;$C$7</formula>
    </cfRule>
  </conditionalFormatting>
  <conditionalFormatting sqref="C10:N11">
    <cfRule type="expression" dxfId="35" priority="12" stopIfTrue="1">
      <formula>$C$10&lt;$C$11</formula>
    </cfRule>
  </conditionalFormatting>
  <conditionalFormatting sqref="C19:N21">
    <cfRule type="expression" dxfId="34" priority="14" stopIfTrue="1">
      <formula>$C$19&lt;SUM($C$20:$C$21)</formula>
    </cfRule>
  </conditionalFormatting>
  <conditionalFormatting sqref="C23:N23 C28:N28">
    <cfRule type="expression" dxfId="33" priority="13" stopIfTrue="1">
      <formula>$C$28&gt;$C$23</formula>
    </cfRule>
  </conditionalFormatting>
  <conditionalFormatting sqref="K7:L11 K13:L16 K18:L18 K28:L36 K38:L42 K22:L26">
    <cfRule type="expression" dxfId="32" priority="7" stopIfTrue="1">
      <formula>$L$7&gt;$K$7</formula>
    </cfRule>
  </conditionalFormatting>
  <conditionalFormatting sqref="C13:N16">
    <cfRule type="expression" dxfId="31" priority="15" stopIfTrue="1">
      <formula>$C$13&lt;SUM($C$14:$C$16)</formula>
    </cfRule>
  </conditionalFormatting>
  <conditionalFormatting sqref="D23:N23 D28:N28">
    <cfRule type="expression" dxfId="30" priority="16" stopIfTrue="1">
      <formula>$D$28&gt;$D$23</formula>
    </cfRule>
  </conditionalFormatting>
  <conditionalFormatting sqref="C23:N26">
    <cfRule type="expression" dxfId="29" priority="11" stopIfTrue="1">
      <formula>$C$23&lt;SUM($C$24:$C$26)</formula>
    </cfRule>
  </conditionalFormatting>
  <conditionalFormatting sqref="C31:N34">
    <cfRule type="expression" dxfId="28" priority="6" stopIfTrue="1">
      <formula>$C$31&lt;&gt;SUM($C$32:$C$34)</formula>
    </cfRule>
  </conditionalFormatting>
  <conditionalFormatting sqref="J37:L42">
    <cfRule type="expression" dxfId="27" priority="5" stopIfTrue="1">
      <formula>$C$37&lt;&gt;SUM($C$38:$C$42)</formula>
    </cfRule>
  </conditionalFormatting>
  <conditionalFormatting sqref="C7:G11 C13:G16 C18:G26 C28:G42">
    <cfRule type="expression" dxfId="26" priority="4" stopIfTrue="1">
      <formula>$C$7&lt;&gt;SUM($D$7:$G$7)</formula>
    </cfRule>
  </conditionalFormatting>
  <conditionalFormatting sqref="D7:G7 D9:G10 D13:G13 D18:G19 D22:G23 D29:G31 D35:G36 D38:G42">
    <cfRule type="expression" dxfId="25" priority="3" stopIfTrue="1">
      <formula>$D$7&lt;&gt;SUM($D$9:$D$10,$D$13,$D$18:$D$19,$D$22:$D$23,$D$29:$D$31,$D$35:$D$36,$D$38:$D$42)</formula>
    </cfRule>
  </conditionalFormatting>
  <conditionalFormatting sqref="C7:C36 H7:H36">
    <cfRule type="expression" dxfId="24" priority="2" stopIfTrue="1">
      <formula>$H$7&gt;$C$7</formula>
    </cfRule>
  </conditionalFormatting>
  <pageMargins left="0.78749999999999998" right="0.78749999999999998" top="1.0249999999999999" bottom="1.0249999999999999" header="0.78749999999999998" footer="0.78749999999999998"/>
  <pageSetup paperSize="9" scale="57" firstPageNumber="0" fitToHeight="0" orientation="landscape" verticalDpi="300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tabSelected="1" zoomScale="80" zoomScaleNormal="8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E11" sqref="E11"/>
    </sheetView>
  </sheetViews>
  <sheetFormatPr defaultColWidth="11.570312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515625" style="31" customWidth="1"/>
    <col min="5" max="5" width="22.85546875" style="31" customWidth="1"/>
    <col min="6" max="6" width="21.28515625" style="31" customWidth="1"/>
    <col min="7" max="7" width="19.28515625" style="31" customWidth="1"/>
    <col min="8" max="8" width="24.28515625" style="31" customWidth="1"/>
    <col min="9" max="9" width="29.7109375" style="31" customWidth="1"/>
    <col min="10" max="16384" width="11.5703125" style="31"/>
  </cols>
  <sheetData>
    <row r="1" spans="1:9" ht="18">
      <c r="A1" s="133" t="s">
        <v>103</v>
      </c>
      <c r="B1" s="133"/>
      <c r="C1" s="133"/>
      <c r="D1" s="133"/>
      <c r="E1" s="133"/>
      <c r="F1" s="133"/>
      <c r="G1" s="133"/>
      <c r="H1" s="133"/>
      <c r="I1" s="133"/>
    </row>
    <row r="2" spans="1:9" ht="26.45" customHeight="1">
      <c r="A2" s="137" t="s">
        <v>104</v>
      </c>
      <c r="B2" s="137"/>
      <c r="C2" s="137"/>
      <c r="D2" s="137"/>
      <c r="E2" s="137"/>
      <c r="F2" s="137"/>
      <c r="G2" s="137"/>
      <c r="H2" s="137"/>
      <c r="I2" s="137"/>
    </row>
    <row r="3" spans="1:9" ht="12.75" customHeight="1">
      <c r="A3" s="135" t="s">
        <v>105</v>
      </c>
      <c r="B3" s="135" t="s">
        <v>15</v>
      </c>
      <c r="C3" s="135" t="s">
        <v>106</v>
      </c>
      <c r="D3" s="135"/>
      <c r="E3" s="135"/>
      <c r="F3" s="135"/>
      <c r="G3" s="135" t="s">
        <v>107</v>
      </c>
      <c r="H3" s="135" t="s">
        <v>108</v>
      </c>
      <c r="I3" s="135" t="s">
        <v>295</v>
      </c>
    </row>
    <row r="4" spans="1:9" ht="12.75" customHeight="1">
      <c r="A4" s="135"/>
      <c r="B4" s="135"/>
      <c r="C4" s="136" t="s">
        <v>16</v>
      </c>
      <c r="D4" s="135" t="s">
        <v>109</v>
      </c>
      <c r="E4" s="135"/>
      <c r="F4" s="135"/>
      <c r="G4" s="135"/>
      <c r="H4" s="135"/>
      <c r="I4" s="135"/>
    </row>
    <row r="5" spans="1:9" ht="45.6" customHeight="1">
      <c r="A5" s="135"/>
      <c r="B5" s="135"/>
      <c r="C5" s="135"/>
      <c r="D5" s="135" t="s">
        <v>110</v>
      </c>
      <c r="E5" s="135" t="s">
        <v>111</v>
      </c>
      <c r="F5" s="135"/>
      <c r="G5" s="135"/>
      <c r="H5" s="135"/>
      <c r="I5" s="135"/>
    </row>
    <row r="6" spans="1:9" ht="51">
      <c r="A6" s="135"/>
      <c r="B6" s="135"/>
      <c r="C6" s="135"/>
      <c r="D6" s="135"/>
      <c r="E6" s="22" t="s">
        <v>112</v>
      </c>
      <c r="F6" s="22" t="s">
        <v>113</v>
      </c>
      <c r="G6" s="135"/>
      <c r="H6" s="135"/>
      <c r="I6" s="135"/>
    </row>
    <row r="7" spans="1:9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21260.100000000002</v>
      </c>
      <c r="D8" s="75">
        <f t="shared" ref="D8:I8" si="0">SUM(D9:D15)</f>
        <v>0</v>
      </c>
      <c r="E8" s="75">
        <f t="shared" si="0"/>
        <v>787.5</v>
      </c>
      <c r="F8" s="75">
        <f t="shared" si="0"/>
        <v>20472.600000000002</v>
      </c>
      <c r="G8" s="75">
        <f t="shared" si="0"/>
        <v>0</v>
      </c>
      <c r="H8" s="75">
        <f>SUM(H9:H15)</f>
        <v>21260.100000000002</v>
      </c>
      <c r="I8" s="75">
        <f t="shared" si="0"/>
        <v>6137</v>
      </c>
    </row>
    <row r="9" spans="1:9" ht="38.25">
      <c r="A9" s="28" t="s">
        <v>114</v>
      </c>
      <c r="B9" s="23">
        <v>74</v>
      </c>
      <c r="C9" s="76">
        <f>SUM(D9:F9)</f>
        <v>81</v>
      </c>
      <c r="D9" s="45"/>
      <c r="E9" s="45"/>
      <c r="F9" s="45">
        <v>81</v>
      </c>
      <c r="G9" s="45"/>
      <c r="H9" s="76">
        <f t="shared" ref="H9:H15" si="1">SUM(G9,C9)</f>
        <v>81</v>
      </c>
      <c r="I9" s="45">
        <v>49.9</v>
      </c>
    </row>
    <row r="10" spans="1:9" ht="25.5">
      <c r="A10" s="28" t="s">
        <v>115</v>
      </c>
      <c r="B10" s="23">
        <v>75</v>
      </c>
      <c r="C10" s="76">
        <f t="shared" ref="C10:C15" si="2">SUM(D10:F10)</f>
        <v>1379.9</v>
      </c>
      <c r="D10" s="45"/>
      <c r="E10" s="45">
        <v>787.5</v>
      </c>
      <c r="F10" s="45">
        <v>592.4</v>
      </c>
      <c r="G10" s="45"/>
      <c r="H10" s="76">
        <f t="shared" si="1"/>
        <v>1379.9</v>
      </c>
      <c r="I10" s="45">
        <v>905.2</v>
      </c>
    </row>
    <row r="11" spans="1:9" ht="25.5">
      <c r="A11" s="28" t="s">
        <v>116</v>
      </c>
      <c r="B11" s="23">
        <v>76</v>
      </c>
      <c r="C11" s="76">
        <f t="shared" si="2"/>
        <v>0</v>
      </c>
      <c r="D11" s="45"/>
      <c r="E11" s="45"/>
      <c r="F11" s="45"/>
      <c r="G11" s="45"/>
      <c r="H11" s="76">
        <f t="shared" si="1"/>
        <v>0</v>
      </c>
      <c r="I11" s="45"/>
    </row>
    <row r="12" spans="1:9" ht="51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8.25">
      <c r="A13" s="28" t="s">
        <v>118</v>
      </c>
      <c r="B13" s="23">
        <v>78</v>
      </c>
      <c r="C13" s="76">
        <f t="shared" si="2"/>
        <v>18422.8</v>
      </c>
      <c r="D13" s="45"/>
      <c r="E13" s="45"/>
      <c r="F13" s="45">
        <v>18422.8</v>
      </c>
      <c r="G13" s="45"/>
      <c r="H13" s="76">
        <f t="shared" si="1"/>
        <v>18422.8</v>
      </c>
      <c r="I13" s="45">
        <v>4800.5</v>
      </c>
    </row>
    <row r="14" spans="1:9" ht="25.5">
      <c r="A14" s="28" t="s">
        <v>329</v>
      </c>
      <c r="B14" s="23">
        <v>79</v>
      </c>
      <c r="C14" s="76">
        <f t="shared" si="2"/>
        <v>205</v>
      </c>
      <c r="D14" s="45"/>
      <c r="E14" s="45"/>
      <c r="F14" s="45">
        <v>205</v>
      </c>
      <c r="G14" s="45"/>
      <c r="H14" s="76">
        <f t="shared" si="1"/>
        <v>205</v>
      </c>
      <c r="I14" s="45">
        <v>10</v>
      </c>
    </row>
    <row r="15" spans="1:9">
      <c r="A15" s="28" t="s">
        <v>119</v>
      </c>
      <c r="B15" s="23">
        <v>80</v>
      </c>
      <c r="C15" s="76">
        <f t="shared" si="2"/>
        <v>1171.4000000000001</v>
      </c>
      <c r="D15" s="45"/>
      <c r="E15" s="45"/>
      <c r="F15" s="45">
        <v>1171.4000000000001</v>
      </c>
      <c r="G15" s="45"/>
      <c r="H15" s="76">
        <f t="shared" si="1"/>
        <v>1171.4000000000001</v>
      </c>
      <c r="I15" s="45">
        <v>371.4</v>
      </c>
    </row>
    <row r="17" spans="1:9" ht="12.75" customHeight="1">
      <c r="A17" s="31" t="s">
        <v>120</v>
      </c>
      <c r="B17" s="131" t="s">
        <v>121</v>
      </c>
      <c r="C17" s="131"/>
      <c r="D17" s="131"/>
      <c r="E17" s="131"/>
    </row>
    <row r="18" spans="1:9">
      <c r="B18" s="131"/>
      <c r="C18" s="131"/>
      <c r="D18" s="131"/>
      <c r="E18" s="131"/>
    </row>
    <row r="19" spans="1:9">
      <c r="B19" s="131"/>
      <c r="C19" s="131"/>
      <c r="D19" s="131"/>
      <c r="E19" s="131"/>
    </row>
    <row r="20" spans="1:9">
      <c r="B20" s="131"/>
      <c r="C20" s="131"/>
      <c r="D20" s="131"/>
      <c r="E20" s="131"/>
    </row>
    <row r="21" spans="1:9" ht="12.75" customHeight="1">
      <c r="B21" s="131"/>
      <c r="C21" s="131"/>
      <c r="D21" s="131"/>
      <c r="E21" s="131"/>
      <c r="F21" s="54" t="s">
        <v>126</v>
      </c>
      <c r="G21" s="138"/>
      <c r="H21" s="138"/>
      <c r="I21" s="31" t="s">
        <v>122</v>
      </c>
    </row>
    <row r="22" spans="1:9">
      <c r="F22" s="54"/>
    </row>
    <row r="23" spans="1:9" ht="12.75" customHeight="1">
      <c r="B23" s="131" t="s">
        <v>123</v>
      </c>
      <c r="C23" s="131"/>
      <c r="D23" s="131"/>
      <c r="E23" s="131"/>
      <c r="F23" s="54"/>
    </row>
    <row r="24" spans="1:9">
      <c r="B24" s="131"/>
      <c r="C24" s="131"/>
      <c r="D24" s="131"/>
      <c r="E24" s="131"/>
      <c r="F24" s="54"/>
    </row>
    <row r="25" spans="1:9">
      <c r="B25" s="131"/>
      <c r="C25" s="131"/>
      <c r="D25" s="131"/>
      <c r="E25" s="131"/>
      <c r="F25" s="54"/>
    </row>
    <row r="26" spans="1:9" ht="12.75" customHeight="1">
      <c r="B26" s="131"/>
      <c r="C26" s="131"/>
      <c r="D26" s="131"/>
      <c r="E26" s="131"/>
      <c r="F26" s="54" t="s">
        <v>350</v>
      </c>
      <c r="G26" s="138"/>
      <c r="H26" s="138"/>
      <c r="I26" s="31" t="s">
        <v>122</v>
      </c>
    </row>
    <row r="27" spans="1:9">
      <c r="F27" s="54"/>
    </row>
    <row r="28" spans="1:9" ht="12.75" customHeight="1">
      <c r="B28" s="131" t="s">
        <v>124</v>
      </c>
      <c r="C28" s="131"/>
      <c r="D28" s="131"/>
      <c r="E28" s="131"/>
      <c r="F28" s="54"/>
    </row>
    <row r="29" spans="1:9">
      <c r="B29" s="131"/>
      <c r="C29" s="131"/>
      <c r="D29" s="131"/>
      <c r="E29" s="131"/>
      <c r="F29" s="54"/>
    </row>
    <row r="30" spans="1:9" ht="12.75" customHeight="1">
      <c r="B30" s="131"/>
      <c r="C30" s="131"/>
      <c r="D30" s="131"/>
      <c r="E30" s="131"/>
      <c r="F30" s="54" t="s">
        <v>351</v>
      </c>
      <c r="G30" s="138"/>
      <c r="H30" s="138"/>
      <c r="I30" s="31" t="s">
        <v>122</v>
      </c>
    </row>
    <row r="31" spans="1:9">
      <c r="F31" s="54"/>
    </row>
    <row r="32" spans="1:9" ht="12.75" customHeight="1">
      <c r="B32" s="131" t="s">
        <v>125</v>
      </c>
      <c r="C32" s="131"/>
      <c r="D32" s="131"/>
      <c r="E32" s="131"/>
      <c r="F32" s="54"/>
    </row>
    <row r="33" spans="2:9">
      <c r="B33" s="131"/>
      <c r="C33" s="131"/>
      <c r="D33" s="131"/>
      <c r="E33" s="131"/>
      <c r="F33" s="54"/>
    </row>
    <row r="34" spans="2:9" ht="12.75" customHeight="1">
      <c r="B34" s="131"/>
      <c r="C34" s="131"/>
      <c r="D34" s="131"/>
      <c r="E34" s="131"/>
      <c r="F34" s="54" t="s">
        <v>352</v>
      </c>
      <c r="G34" s="138"/>
      <c r="H34" s="138"/>
      <c r="I34" s="31" t="s">
        <v>122</v>
      </c>
    </row>
    <row r="35" spans="2:9">
      <c r="F35" s="54"/>
    </row>
  </sheetData>
  <sheetProtection password="D941" sheet="1"/>
  <mergeCells count="20"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</mergeCells>
  <conditionalFormatting sqref="H8:I15">
    <cfRule type="expression" dxfId="23" priority="4" stopIfTrue="1">
      <formula>$I$8&gt;$H$8</formula>
    </cfRule>
  </conditionalFormatting>
  <conditionalFormatting sqref="G34:H34 G30:H30 I8">
    <cfRule type="expression" dxfId="22" priority="3" stopIfTrue="1">
      <formula>SUM($G$34,$G$30) &gt;$I$8</formula>
    </cfRule>
  </conditionalFormatting>
  <conditionalFormatting sqref="C8:F15">
    <cfRule type="expression" dxfId="21" priority="2" stopIfTrue="1">
      <formula>$C$8&lt;&gt;SUM($D$8:$F$8)</formula>
    </cfRule>
  </conditionalFormatting>
  <conditionalFormatting sqref="C8:I15">
    <cfRule type="expression" dxfId="20" priority="1" stopIfTrue="1">
      <formula>$C$8&lt;&gt;SUM($C$9:$C$15)</formula>
    </cfRule>
  </conditionalFormatting>
  <pageMargins left="0.78749999999999998" right="0.78749999999999998" top="1.0249999999999999" bottom="1.0249999999999999" header="0.78749999999999998" footer="0.78749999999999998"/>
  <pageSetup paperSize="9" scale="68" firstPageNumber="0" fitToHeight="0" orientation="landscape" verticalDpi="300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D133" sqref="D133"/>
    </sheetView>
  </sheetViews>
  <sheetFormatPr defaultColWidth="11.5703125" defaultRowHeight="12.75"/>
  <cols>
    <col min="1" max="1" width="30.5703125" style="6" customWidth="1"/>
    <col min="2" max="2" width="6.42578125" style="6" customWidth="1"/>
    <col min="3" max="3" width="13.42578125" style="6" customWidth="1"/>
    <col min="4" max="13" width="13.85546875" style="6" customWidth="1"/>
    <col min="14" max="17" width="16.28515625" style="6" customWidth="1"/>
    <col min="18" max="18" width="6.28515625" style="78" hidden="1" customWidth="1"/>
    <col min="19" max="19" width="5.5703125" style="81" hidden="1" customWidth="1"/>
    <col min="20" max="20" width="6" style="51" customWidth="1"/>
    <col min="21" max="21" width="5.42578125" style="81" customWidth="1"/>
    <col min="22" max="22" width="6" style="79" customWidth="1"/>
    <col min="23" max="23" width="5.7109375" style="81" customWidth="1"/>
    <col min="24" max="16384" width="11.5703125" style="6"/>
  </cols>
  <sheetData>
    <row r="1" spans="1:23" ht="18">
      <c r="A1" s="133" t="s">
        <v>349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23" ht="13.5" thickBot="1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23" ht="24" customHeight="1" thickBot="1">
      <c r="A3" s="135" t="s">
        <v>127</v>
      </c>
      <c r="B3" s="167" t="s">
        <v>128</v>
      </c>
      <c r="C3" s="168" t="s">
        <v>354</v>
      </c>
      <c r="D3" s="169"/>
      <c r="E3" s="140"/>
      <c r="F3" s="140"/>
      <c r="G3" s="140"/>
      <c r="H3" s="140"/>
      <c r="I3" s="140"/>
      <c r="J3" s="140"/>
      <c r="K3" s="141"/>
      <c r="L3" s="139" t="s">
        <v>369</v>
      </c>
      <c r="M3" s="140"/>
      <c r="N3" s="141"/>
      <c r="O3" s="154" t="s">
        <v>365</v>
      </c>
      <c r="P3" s="140"/>
      <c r="Q3" s="141"/>
      <c r="R3" s="159" t="s">
        <v>414</v>
      </c>
      <c r="S3" s="153" t="s">
        <v>415</v>
      </c>
    </row>
    <row r="4" spans="1:23" ht="24" customHeight="1">
      <c r="A4" s="135"/>
      <c r="B4" s="167"/>
      <c r="C4" s="151" t="s">
        <v>16</v>
      </c>
      <c r="D4" s="160" t="s">
        <v>129</v>
      </c>
      <c r="E4" s="149" t="s">
        <v>355</v>
      </c>
      <c r="F4" s="136"/>
      <c r="G4" s="136"/>
      <c r="H4" s="142" t="s">
        <v>359</v>
      </c>
      <c r="I4" s="143"/>
      <c r="J4" s="143"/>
      <c r="K4" s="144"/>
      <c r="L4" s="146" t="s">
        <v>16</v>
      </c>
      <c r="M4" s="163" t="s">
        <v>356</v>
      </c>
      <c r="N4" s="164"/>
      <c r="O4" s="151" t="s">
        <v>16</v>
      </c>
      <c r="P4" s="155" t="s">
        <v>366</v>
      </c>
      <c r="Q4" s="156"/>
      <c r="R4" s="159"/>
      <c r="S4" s="153"/>
    </row>
    <row r="5" spans="1:23" ht="24" customHeight="1">
      <c r="A5" s="135"/>
      <c r="B5" s="167"/>
      <c r="C5" s="151"/>
      <c r="D5" s="161"/>
      <c r="E5" s="149" t="s">
        <v>16</v>
      </c>
      <c r="F5" s="142" t="s">
        <v>356</v>
      </c>
      <c r="G5" s="149"/>
      <c r="H5" s="136" t="s">
        <v>16</v>
      </c>
      <c r="I5" s="142" t="s">
        <v>356</v>
      </c>
      <c r="J5" s="143"/>
      <c r="K5" s="144"/>
      <c r="L5" s="147"/>
      <c r="M5" s="165"/>
      <c r="N5" s="166"/>
      <c r="O5" s="151"/>
      <c r="P5" s="157"/>
      <c r="Q5" s="158"/>
      <c r="R5" s="159"/>
      <c r="S5" s="153"/>
    </row>
    <row r="6" spans="1:23" ht="51" customHeight="1" thickBot="1">
      <c r="A6" s="135"/>
      <c r="B6" s="167"/>
      <c r="C6" s="152"/>
      <c r="D6" s="162"/>
      <c r="E6" s="150"/>
      <c r="F6" s="56" t="s">
        <v>357</v>
      </c>
      <c r="G6" s="56" t="s">
        <v>358</v>
      </c>
      <c r="H6" s="145"/>
      <c r="I6" s="56" t="s">
        <v>360</v>
      </c>
      <c r="J6" s="56" t="s">
        <v>361</v>
      </c>
      <c r="K6" s="57" t="s">
        <v>362</v>
      </c>
      <c r="L6" s="148"/>
      <c r="M6" s="58" t="s">
        <v>363</v>
      </c>
      <c r="N6" s="57" t="s">
        <v>364</v>
      </c>
      <c r="O6" s="152"/>
      <c r="P6" s="56" t="s">
        <v>367</v>
      </c>
      <c r="Q6" s="57" t="s">
        <v>368</v>
      </c>
      <c r="R6" s="159"/>
      <c r="S6" s="153"/>
    </row>
    <row r="7" spans="1:23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1295</v>
      </c>
      <c r="D8" s="84">
        <f>SUM(D9:D110,D112:D140,D141,D144,D153,D164,D171)</f>
        <v>486</v>
      </c>
      <c r="E8" s="84">
        <f>SUM(E9:E110,E112:E140,E141,E144,E153,E164,E171)</f>
        <v>345</v>
      </c>
      <c r="F8" s="84">
        <f t="shared" ref="F8:Q8" si="0">SUM(F9:F110,F112:F140,F141,F144,F153,F164,F171)</f>
        <v>19</v>
      </c>
      <c r="G8" s="84">
        <f t="shared" si="0"/>
        <v>5</v>
      </c>
      <c r="H8" s="84">
        <f t="shared" si="0"/>
        <v>1</v>
      </c>
      <c r="I8" s="84">
        <f t="shared" si="0"/>
        <v>1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7</v>
      </c>
      <c r="M8" s="84">
        <f t="shared" si="0"/>
        <v>0</v>
      </c>
      <c r="N8" s="84">
        <f t="shared" si="0"/>
        <v>0</v>
      </c>
      <c r="O8" s="84">
        <f>SUM(O9:O110,O112:O140,O141,O144,O153,O164,O171)</f>
        <v>15</v>
      </c>
      <c r="P8" s="84">
        <f>SUM(P9:P110,P112:P140,P141,P144,P153,P164,P171)</f>
        <v>15</v>
      </c>
      <c r="Q8" s="84">
        <f t="shared" si="0"/>
        <v>0</v>
      </c>
      <c r="R8" s="79">
        <f>Раздел2!D8</f>
        <v>1295</v>
      </c>
      <c r="S8" s="82">
        <f>Раздел2!K8</f>
        <v>486</v>
      </c>
      <c r="T8" s="79"/>
      <c r="U8" s="82"/>
      <c r="W8" s="82"/>
    </row>
    <row r="9" spans="1:23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t="shared" ref="H9:H72" si="1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3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3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3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3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3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3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3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>
      <c r="A17" s="30" t="s">
        <v>137</v>
      </c>
      <c r="B17" s="23">
        <v>94</v>
      </c>
      <c r="C17" s="46">
        <v>148</v>
      </c>
      <c r="D17" s="46">
        <v>33</v>
      </c>
      <c r="E17" s="70">
        <v>64</v>
      </c>
      <c r="F17" s="46"/>
      <c r="G17" s="46"/>
      <c r="H17" s="84">
        <f t="shared" si="1"/>
        <v>0</v>
      </c>
      <c r="I17" s="46"/>
      <c r="J17" s="46"/>
      <c r="K17" s="46"/>
      <c r="L17" s="46">
        <v>2</v>
      </c>
      <c r="M17" s="46"/>
      <c r="N17" s="46"/>
      <c r="O17" s="70">
        <v>2</v>
      </c>
      <c r="P17" s="46">
        <v>2</v>
      </c>
      <c r="Q17" s="46"/>
      <c r="R17" s="79"/>
      <c r="S17" s="82"/>
      <c r="T17" s="79"/>
      <c r="U17" s="82"/>
    </row>
    <row r="18" spans="1:21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>
      <c r="A23" s="30" t="s">
        <v>143</v>
      </c>
      <c r="B23" s="23">
        <v>100</v>
      </c>
      <c r="C23" s="46">
        <v>90</v>
      </c>
      <c r="D23" s="46">
        <v>3</v>
      </c>
      <c r="E23" s="70">
        <v>44</v>
      </c>
      <c r="F23" s="46">
        <v>4</v>
      </c>
      <c r="G23" s="46"/>
      <c r="H23" s="84">
        <f t="shared" si="1"/>
        <v>0</v>
      </c>
      <c r="I23" s="46"/>
      <c r="J23" s="46"/>
      <c r="K23" s="46"/>
      <c r="L23" s="46">
        <v>1</v>
      </c>
      <c r="M23" s="46"/>
      <c r="N23" s="46"/>
      <c r="O23" s="70">
        <v>2</v>
      </c>
      <c r="P23" s="46">
        <v>2</v>
      </c>
      <c r="Q23" s="46"/>
      <c r="R23" s="79"/>
      <c r="S23" s="82"/>
      <c r="T23" s="79"/>
      <c r="U23" s="82"/>
    </row>
    <row r="24" spans="1:21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>
      <c r="A33" s="30" t="s">
        <v>152</v>
      </c>
      <c r="B33" s="23">
        <v>110</v>
      </c>
      <c r="C33" s="46">
        <v>17</v>
      </c>
      <c r="D33" s="46">
        <v>5</v>
      </c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>
      <c r="A47" s="30" t="s">
        <v>166</v>
      </c>
      <c r="B47" s="23">
        <v>124</v>
      </c>
      <c r="C47" s="46">
        <v>245</v>
      </c>
      <c r="D47" s="46">
        <v>16</v>
      </c>
      <c r="E47" s="70">
        <v>121</v>
      </c>
      <c r="F47" s="46">
        <v>1</v>
      </c>
      <c r="G47" s="46">
        <v>4</v>
      </c>
      <c r="H47" s="84">
        <f t="shared" si="1"/>
        <v>0</v>
      </c>
      <c r="I47" s="46"/>
      <c r="J47" s="46"/>
      <c r="K47" s="46"/>
      <c r="L47" s="46">
        <v>1</v>
      </c>
      <c r="M47" s="46"/>
      <c r="N47" s="46"/>
      <c r="O47" s="70">
        <v>5</v>
      </c>
      <c r="P47" s="46">
        <v>5</v>
      </c>
      <c r="Q47" s="46"/>
      <c r="R47" s="79"/>
      <c r="S47" s="82"/>
      <c r="T47" s="79"/>
      <c r="U47" s="82"/>
    </row>
    <row r="48" spans="1:21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>
      <c r="A62" s="30" t="s">
        <v>180</v>
      </c>
      <c r="B62" s="23">
        <v>139</v>
      </c>
      <c r="C62" s="46">
        <v>325</v>
      </c>
      <c r="D62" s="46">
        <v>169</v>
      </c>
      <c r="E62" s="70"/>
      <c r="F62" s="46"/>
      <c r="G62" s="46"/>
      <c r="H62" s="84">
        <f t="shared" si="1"/>
        <v>0</v>
      </c>
      <c r="I62" s="46"/>
      <c r="J62" s="46"/>
      <c r="K62" s="46"/>
      <c r="L62" s="46">
        <v>1</v>
      </c>
      <c r="M62" s="46"/>
      <c r="N62" s="46"/>
      <c r="O62" s="70">
        <v>1</v>
      </c>
      <c r="P62" s="46">
        <v>1</v>
      </c>
      <c r="Q62" s="46"/>
      <c r="R62" s="79"/>
      <c r="S62" s="82"/>
      <c r="T62" s="79"/>
      <c r="U62" s="82"/>
    </row>
    <row r="63" spans="1:21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>
      <c r="A64" s="30" t="s">
        <v>182</v>
      </c>
      <c r="B64" s="23">
        <v>141</v>
      </c>
      <c r="C64" s="46"/>
      <c r="D64" s="46"/>
      <c r="E64" s="70"/>
      <c r="F64" s="46"/>
      <c r="G64" s="46"/>
      <c r="H64" s="84">
        <f t="shared" si="1"/>
        <v>0</v>
      </c>
      <c r="I64" s="46"/>
      <c r="J64" s="46"/>
      <c r="K64" s="46"/>
      <c r="L64" s="46"/>
      <c r="M64" s="46"/>
      <c r="N64" s="46"/>
      <c r="O64" s="70"/>
      <c r="P64" s="46"/>
      <c r="Q64" s="46"/>
      <c r="R64" s="79"/>
      <c r="S64" s="82"/>
      <c r="T64" s="79"/>
      <c r="U64" s="82"/>
    </row>
    <row r="65" spans="1:21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t="shared" ref="H73:H136" si="2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>
      <c r="A104" s="30" t="s">
        <v>220</v>
      </c>
      <c r="B104" s="23">
        <v>181</v>
      </c>
      <c r="C104" s="46">
        <v>311</v>
      </c>
      <c r="D104" s="46">
        <v>174</v>
      </c>
      <c r="E104" s="70">
        <v>36</v>
      </c>
      <c r="F104" s="46">
        <v>11</v>
      </c>
      <c r="G104" s="46">
        <v>1</v>
      </c>
      <c r="H104" s="84">
        <f t="shared" si="2"/>
        <v>1</v>
      </c>
      <c r="I104" s="46">
        <v>1</v>
      </c>
      <c r="J104" s="46"/>
      <c r="K104" s="46"/>
      <c r="L104" s="46">
        <v>1</v>
      </c>
      <c r="M104" s="46"/>
      <c r="N104" s="46"/>
      <c r="O104" s="70">
        <v>2</v>
      </c>
      <c r="P104" s="46">
        <v>2</v>
      </c>
      <c r="Q104" s="46"/>
      <c r="R104" s="79"/>
      <c r="S104" s="82"/>
      <c r="T104" s="79"/>
      <c r="U104" s="82"/>
    </row>
    <row r="105" spans="1:21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>
      <c r="A132" s="30" t="s">
        <v>244</v>
      </c>
      <c r="B132" s="23">
        <v>209</v>
      </c>
      <c r="C132" s="46">
        <v>102</v>
      </c>
      <c r="D132" s="46">
        <v>29</v>
      </c>
      <c r="E132" s="70">
        <v>32</v>
      </c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>
        <v>1</v>
      </c>
      <c r="P132" s="46">
        <v>1</v>
      </c>
      <c r="Q132" s="46"/>
      <c r="R132" s="79"/>
      <c r="S132" s="82"/>
      <c r="T132" s="79"/>
      <c r="U132" s="82"/>
    </row>
    <row r="133" spans="1:21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>
      <c r="A136" s="30" t="s">
        <v>248</v>
      </c>
      <c r="B136" s="23">
        <v>213</v>
      </c>
      <c r="C136" s="46">
        <v>57</v>
      </c>
      <c r="D136" s="46">
        <v>57</v>
      </c>
      <c r="E136" s="70">
        <v>48</v>
      </c>
      <c r="F136" s="46">
        <v>3</v>
      </c>
      <c r="G136" s="46"/>
      <c r="H136" s="84">
        <f t="shared" si="2"/>
        <v>0</v>
      </c>
      <c r="I136" s="46"/>
      <c r="J136" s="46"/>
      <c r="K136" s="46"/>
      <c r="L136" s="46">
        <v>1</v>
      </c>
      <c r="M136" s="46"/>
      <c r="N136" s="46"/>
      <c r="O136" s="70">
        <v>2</v>
      </c>
      <c r="P136" s="46">
        <v>2</v>
      </c>
      <c r="Q136" s="46"/>
      <c r="R136" s="79"/>
      <c r="S136" s="82"/>
      <c r="T136" s="79"/>
      <c r="U136" s="82"/>
    </row>
    <row r="137" spans="1:21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t="shared" ref="H137:H143" si="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0</v>
      </c>
      <c r="D141" s="85">
        <f t="shared" ref="D141:Q141" si="4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t="shared" ref="D144:Q144" si="5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t="shared" ref="H145:H152" si="6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t="shared" ref="F153:Q153" si="7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t="shared" ref="H154:H163" si="8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spans="1:21">
      <c r="B172" s="59"/>
    </row>
  </sheetData>
  <sheetProtection password="D941" sheet="1"/>
  <mergeCells count="21">
    <mergeCell ref="A1:Q1"/>
    <mergeCell ref="A2:Q2"/>
    <mergeCell ref="A3:A6"/>
    <mergeCell ref="B3:B6"/>
    <mergeCell ref="C3:K3"/>
    <mergeCell ref="F5:G5"/>
    <mergeCell ref="S3:S6"/>
    <mergeCell ref="O3:Q3"/>
    <mergeCell ref="O4:O6"/>
    <mergeCell ref="P4:Q5"/>
    <mergeCell ref="H4:K4"/>
    <mergeCell ref="E4:G4"/>
    <mergeCell ref="R3:R6"/>
    <mergeCell ref="M4:N5"/>
    <mergeCell ref="L3:N3"/>
    <mergeCell ref="I5:K5"/>
    <mergeCell ref="H5:H6"/>
    <mergeCell ref="L4:L6"/>
    <mergeCell ref="E5:E6"/>
    <mergeCell ref="C4:C6"/>
    <mergeCell ref="D4:D6"/>
  </mergeCells>
  <conditionalFormatting sqref="C8:D171">
    <cfRule type="expression" dxfId="19" priority="19" stopIfTrue="1">
      <formula>$D$8&gt;$C$8</formula>
    </cfRule>
  </conditionalFormatting>
  <conditionalFormatting sqref="L8:N171">
    <cfRule type="expression" dxfId="18" priority="15" stopIfTrue="1">
      <formula>$L$8&lt;SUM($M$8:$N$8)</formula>
    </cfRule>
  </conditionalFormatting>
  <conditionalFormatting sqref="O8:Q171">
    <cfRule type="expression" dxfId="17" priority="16" stopIfTrue="1">
      <formula>$O$8&lt;SUM($P$8:$Q$8)</formula>
    </cfRule>
  </conditionalFormatting>
  <conditionalFormatting sqref="E8:G171 H8 H141 H144 H153">
    <cfRule type="expression" dxfId="16" priority="14" stopIfTrue="1">
      <formula>$E$8&lt;SUM($F$8:$G$8)</formula>
    </cfRule>
  </conditionalFormatting>
  <conditionalFormatting sqref="C8:C171 E8:E171">
    <cfRule type="expression" dxfId="15" priority="20" stopIfTrue="1">
      <formula>$E$8&gt;$C$8</formula>
    </cfRule>
  </conditionalFormatting>
  <conditionalFormatting sqref="C8:C171 H9:H171">
    <cfRule type="expression" dxfId="14" priority="24" stopIfTrue="1">
      <formula>$H$8&gt;$C$8</formula>
    </cfRule>
  </conditionalFormatting>
  <conditionalFormatting sqref="H9:K171 I8:K8">
    <cfRule type="expression" dxfId="13" priority="18" stopIfTrue="1">
      <formula>$H$8&lt;&gt;SUM($I$8:$K$8)</formula>
    </cfRule>
  </conditionalFormatting>
  <conditionalFormatting sqref="C141:Q143">
    <cfRule type="expression" dxfId="12" priority="13" stopIfTrue="1">
      <formula>$C$141&lt;&gt;SUM($C$142:$C$143)</formula>
    </cfRule>
  </conditionalFormatting>
  <conditionalFormatting sqref="C144:Q152">
    <cfRule type="expression" dxfId="11" priority="12" stopIfTrue="1">
      <formula>$C$144&lt;&gt;SUM($C$145:$C$152)</formula>
    </cfRule>
  </conditionalFormatting>
  <conditionalFormatting sqref="C153:Q163">
    <cfRule type="expression" dxfId="10" priority="11" stopIfTrue="1">
      <formula>$C$153&lt;&gt;SUM($C$154:$C$163)</formula>
    </cfRule>
  </conditionalFormatting>
  <conditionalFormatting sqref="C164:Q170">
    <cfRule type="expression" dxfId="9" priority="10" stopIfTrue="1">
      <formula>$C$164&lt;&gt;SUM($C$165:$C$170)</formula>
    </cfRule>
  </conditionalFormatting>
  <conditionalFormatting sqref="H141:K143">
    <cfRule type="expression" dxfId="8" priority="7" stopIfTrue="1">
      <formula>$H$141&lt;&gt;SUM($I$141:$K$141)</formula>
    </cfRule>
  </conditionalFormatting>
  <conditionalFormatting sqref="H144:K152">
    <cfRule type="expression" dxfId="7" priority="6" stopIfTrue="1">
      <formula>$H$144&lt;&gt;SUM($I$144:$K$144)</formula>
    </cfRule>
  </conditionalFormatting>
  <conditionalFormatting sqref="H153:K163">
    <cfRule type="expression" dxfId="6" priority="5" stopIfTrue="1">
      <formula>$H$153&lt;&gt;SUM($I$153:$K$153)</formula>
    </cfRule>
  </conditionalFormatting>
  <conditionalFormatting sqref="H171:K171">
    <cfRule type="expression" dxfId="5" priority="4" stopIfTrue="1">
      <formula>$H$171&lt;&gt;SUM($I$171:$K$171)</formula>
    </cfRule>
  </conditionalFormatting>
  <conditionalFormatting sqref="C8:C171 R8">
    <cfRule type="expression" dxfId="4" priority="2" stopIfTrue="1">
      <formula>$C$8&gt;$R$8</formula>
    </cfRule>
  </conditionalFormatting>
  <conditionalFormatting sqref="D8:D171 S8">
    <cfRule type="expression" dxfId="3" priority="1" stopIfTrue="1">
      <formula>$D$8&gt;$S$8</formula>
    </cfRule>
  </conditionalFormatting>
  <pageMargins left="0.78740157480314965" right="0.78740157480314965" top="1.0236220472440944" bottom="1.0236220472440944" header="0.78740157480314965" footer="0.78740157480314965"/>
  <pageSetup paperSize="9" scale="49" firstPageNumber="0" fitToHeight="0" orientation="landscape" verticalDpi="300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10" sqref="G10"/>
    </sheetView>
  </sheetViews>
  <sheetFormatPr defaultColWidth="11.5703125" defaultRowHeight="12.75"/>
  <cols>
    <col min="1" max="1" width="29.42578125" style="6" customWidth="1"/>
    <col min="2" max="2" width="6.28515625" style="6" customWidth="1"/>
    <col min="3" max="3" width="18.85546875" style="6" customWidth="1"/>
    <col min="4" max="4" width="18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515625" style="6" customWidth="1"/>
    <col min="9" max="9" width="16.140625" style="6" customWidth="1"/>
    <col min="10" max="16384" width="11.5703125" style="6"/>
  </cols>
  <sheetData>
    <row r="1" spans="1:9" ht="15.75">
      <c r="A1" s="170" t="s">
        <v>299</v>
      </c>
      <c r="B1" s="170"/>
      <c r="C1" s="170"/>
      <c r="D1" s="170"/>
      <c r="E1" s="170"/>
      <c r="F1" s="170"/>
      <c r="G1" s="170"/>
      <c r="H1" s="170"/>
      <c r="I1" s="170"/>
    </row>
    <row r="2" spans="1:9">
      <c r="A2" s="171" t="s">
        <v>260</v>
      </c>
      <c r="B2" s="171"/>
      <c r="C2" s="171"/>
      <c r="D2" s="171"/>
      <c r="E2" s="171"/>
      <c r="F2" s="171"/>
      <c r="G2" s="171"/>
      <c r="H2" s="171"/>
      <c r="I2" s="171"/>
    </row>
    <row r="3" spans="1:9" ht="36.6" customHeight="1">
      <c r="A3" s="135" t="s">
        <v>261</v>
      </c>
      <c r="B3" s="135" t="s">
        <v>262</v>
      </c>
      <c r="C3" s="135" t="s">
        <v>296</v>
      </c>
      <c r="D3" s="135" t="s">
        <v>297</v>
      </c>
      <c r="E3" s="135" t="s">
        <v>263</v>
      </c>
      <c r="F3" s="135" t="s">
        <v>298</v>
      </c>
      <c r="G3" s="135"/>
      <c r="H3" s="135"/>
      <c r="I3" s="135"/>
    </row>
    <row r="4" spans="1:9" ht="12.75" customHeight="1">
      <c r="A4" s="135"/>
      <c r="B4" s="135"/>
      <c r="C4" s="135"/>
      <c r="D4" s="135"/>
      <c r="E4" s="135"/>
      <c r="F4" s="135" t="s">
        <v>16</v>
      </c>
      <c r="G4" s="135" t="s">
        <v>109</v>
      </c>
      <c r="H4" s="135"/>
      <c r="I4" s="135"/>
    </row>
    <row r="5" spans="1:9" ht="52.9" customHeight="1">
      <c r="A5" s="135"/>
      <c r="B5" s="135"/>
      <c r="C5" s="135"/>
      <c r="D5" s="135"/>
      <c r="E5" s="135"/>
      <c r="F5" s="135"/>
      <c r="G5" s="135" t="s">
        <v>264</v>
      </c>
      <c r="H5" s="135" t="s">
        <v>265</v>
      </c>
      <c r="I5" s="135"/>
    </row>
    <row r="6" spans="1:9" ht="51">
      <c r="A6" s="135"/>
      <c r="B6" s="135"/>
      <c r="C6" s="135"/>
      <c r="D6" s="135"/>
      <c r="E6" s="135"/>
      <c r="F6" s="135"/>
      <c r="G6" s="135"/>
      <c r="H6" s="22" t="s">
        <v>266</v>
      </c>
      <c r="I6" s="22" t="s">
        <v>267</v>
      </c>
    </row>
    <row r="7" spans="1:9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t="shared" ref="F9:F25" si="0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>
      <c r="A26" s="37" t="s">
        <v>408</v>
      </c>
      <c r="B26" s="36">
        <v>267</v>
      </c>
      <c r="C26" s="85">
        <f>SUM(C8:C25)</f>
        <v>0</v>
      </c>
      <c r="D26" s="85">
        <f t="shared" ref="D26:I26" si="1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</mergeCells>
  <conditionalFormatting sqref="F8:I26">
    <cfRule type="expression" dxfId="2" priority="1" stopIfTrue="1">
      <formula>$F$26&lt;&gt;SUM($G$26:$I$26)</formula>
    </cfRule>
  </conditionalFormatting>
  <pageMargins left="0.78740157480314965" right="0.78740157480314965" top="1.0236220472440944" bottom="1.0236220472440944" header="0.78740157480314965" footer="0.78740157480314965"/>
  <pageSetup paperSize="9" scale="88" firstPageNumber="0" fitToHeight="0" orientation="landscape" verticalDpi="300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Normal="100" workbookViewId="0">
      <selection activeCell="C12" sqref="C12"/>
    </sheetView>
  </sheetViews>
  <sheetFormatPr defaultColWidth="11.5703125" defaultRowHeight="12.75"/>
  <cols>
    <col min="1" max="1" width="67" style="6" customWidth="1"/>
    <col min="2" max="2" width="17.7109375" style="6" customWidth="1"/>
    <col min="3" max="3" width="17.85546875" style="6" customWidth="1"/>
    <col min="4" max="4" width="23.5703125" style="6" customWidth="1"/>
    <col min="5" max="16384" width="11.5703125" style="6"/>
  </cols>
  <sheetData>
    <row r="1" spans="1:3" ht="18">
      <c r="A1" s="133" t="s">
        <v>268</v>
      </c>
      <c r="B1" s="133"/>
      <c r="C1" s="133"/>
    </row>
    <row r="2" spans="1:3">
      <c r="A2" s="134" t="s">
        <v>13</v>
      </c>
      <c r="B2" s="134"/>
      <c r="C2" s="134"/>
    </row>
    <row r="3" spans="1:3">
      <c r="A3" s="26" t="s">
        <v>269</v>
      </c>
      <c r="B3" s="26" t="s">
        <v>262</v>
      </c>
      <c r="C3" s="26" t="s">
        <v>16</v>
      </c>
    </row>
    <row r="4" spans="1:3">
      <c r="A4" s="23">
        <v>1</v>
      </c>
      <c r="B4" s="23">
        <v>2</v>
      </c>
      <c r="C4" s="23">
        <v>3</v>
      </c>
    </row>
    <row r="5" spans="1:3">
      <c r="A5" s="32" t="s">
        <v>409</v>
      </c>
      <c r="B5" s="23">
        <v>268</v>
      </c>
      <c r="C5" s="84">
        <f>SUM(C6:C8)</f>
        <v>1</v>
      </c>
    </row>
    <row r="6" spans="1:3" ht="25.5">
      <c r="A6" s="30" t="s">
        <v>309</v>
      </c>
      <c r="B6" s="23">
        <v>269</v>
      </c>
      <c r="C6" s="46">
        <v>1</v>
      </c>
    </row>
    <row r="7" spans="1:3">
      <c r="A7" s="48" t="s">
        <v>308</v>
      </c>
      <c r="B7" s="23">
        <v>270</v>
      </c>
      <c r="C7" s="46"/>
    </row>
    <row r="8" spans="1:3">
      <c r="A8" s="48" t="s">
        <v>307</v>
      </c>
      <c r="B8" s="23">
        <v>271</v>
      </c>
      <c r="C8" s="46"/>
    </row>
    <row r="9" spans="1:3">
      <c r="A9" s="32" t="s">
        <v>410</v>
      </c>
      <c r="B9" s="23">
        <v>272</v>
      </c>
      <c r="C9" s="49">
        <v>159</v>
      </c>
    </row>
    <row r="10" spans="1:3" ht="25.5">
      <c r="A10" s="30" t="s">
        <v>310</v>
      </c>
      <c r="B10" s="23">
        <v>273</v>
      </c>
      <c r="C10" s="46">
        <v>3</v>
      </c>
    </row>
    <row r="11" spans="1:3">
      <c r="A11" s="30" t="s">
        <v>270</v>
      </c>
      <c r="B11" s="23">
        <v>274</v>
      </c>
      <c r="C11" s="46">
        <v>6</v>
      </c>
    </row>
    <row r="12" spans="1:3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spans="1:4" ht="12.75" customHeight="1">
      <c r="A17" s="172" t="s">
        <v>348</v>
      </c>
    </row>
    <row r="18" spans="1:4">
      <c r="A18" s="172"/>
    </row>
    <row r="19" spans="1:4">
      <c r="A19" s="172"/>
    </row>
    <row r="20" spans="1:4">
      <c r="A20" s="172"/>
    </row>
    <row r="21" spans="1:4">
      <c r="A21" s="172"/>
    </row>
    <row r="22" spans="1:4">
      <c r="A22" s="172"/>
      <c r="B22" s="91" t="s">
        <v>418</v>
      </c>
      <c r="C22" s="91" t="s">
        <v>419</v>
      </c>
      <c r="D22" s="43"/>
    </row>
    <row r="23" spans="1:4">
      <c r="B23" s="31" t="s">
        <v>272</v>
      </c>
      <c r="C23" s="31" t="s">
        <v>273</v>
      </c>
      <c r="D23" s="38" t="s">
        <v>274</v>
      </c>
    </row>
    <row r="24" spans="1:4">
      <c r="B24" s="38"/>
      <c r="C24" s="38"/>
      <c r="D24" s="38"/>
    </row>
    <row r="25" spans="1:4">
      <c r="B25" s="91" t="s">
        <v>420</v>
      </c>
      <c r="C25" s="91" t="s">
        <v>421</v>
      </c>
      <c r="D25" s="65">
        <v>44557</v>
      </c>
    </row>
    <row r="26" spans="1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dxfId="1" priority="2" stopIfTrue="1">
      <formula>$C$9&lt;SUM($C$10:$C$11)</formula>
    </cfRule>
  </conditionalFormatting>
  <conditionalFormatting sqref="C5:C8">
    <cfRule type="expression" dxfId="0" priority="1" stopIfTrue="1">
      <formula>$C$5&lt;&gt;SUM($C$6:$C$8)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landscape" verticalDpi="30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Шулепин</dc:creator>
  <cp:lastModifiedBy>Admin</cp:lastModifiedBy>
  <cp:revision>27</cp:revision>
  <cp:lastPrinted>2020-11-17T15:27:04Z</cp:lastPrinted>
  <dcterms:created xsi:type="dcterms:W3CDTF">2017-09-28T11:17:06Z</dcterms:created>
  <dcterms:modified xsi:type="dcterms:W3CDTF">2022-03-03T08:12:14Z</dcterms:modified>
  <dc:language>ru-RU</dc:language>
</cp:coreProperties>
</file>